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file\ファイル共有\財政課\01財政係\99その他通知照会\照会\H30\20181017財政状況資料集修正\"/>
    </mc:Choice>
  </mc:AlternateContent>
  <bookViews>
    <workbookView xWindow="0" yWindow="0" windowWidth="27510" windowHeight="1218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20" r:id="rId13"/>
    <sheet name="施設類型別ストック情報分析表①" sheetId="21" r:id="rId14"/>
    <sheet name="施設類型別ストック情報分析表②" sheetId="22" r:id="rId15"/>
    <sheet name="データシート" sheetId="8" state="hidden" r:id="rId16"/>
  </sheets>
  <calcPr calcId="162913"/>
</workbook>
</file>

<file path=xl/calcChain.xml><?xml version="1.0" encoding="utf-8"?>
<calcChain xmlns="http://schemas.openxmlformats.org/spreadsheetml/2006/main">
  <c r="AU88" i="11" l="1"/>
  <c r="AP88" i="11"/>
  <c r="AF88" i="11"/>
  <c r="CW102" i="11" l="1"/>
  <c r="DB102" i="11"/>
  <c r="DG102" i="11"/>
  <c r="DL102" i="11"/>
  <c r="DQ102" i="11"/>
  <c r="CR102" i="11"/>
  <c r="BG35" i="9" l="1"/>
  <c r="BG34"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C37" i="9"/>
  <c r="CO36" i="9"/>
  <c r="BE36" i="9"/>
  <c r="AM36" i="9"/>
  <c r="C36" i="9"/>
  <c r="CO35" i="9"/>
  <c r="AM35" i="9"/>
  <c r="CO34" i="9"/>
  <c r="BW34" i="9"/>
  <c r="BW35" i="9" s="1"/>
  <c r="BW36" i="9" s="1"/>
  <c r="BW37" i="9" s="1"/>
  <c r="BW38" i="9" s="1"/>
  <c r="BW39" i="9" s="1"/>
  <c r="BW40" i="9" s="1"/>
  <c r="BW41" i="9" s="1"/>
  <c r="BW42" i="9" s="1"/>
  <c r="BW43" i="9" s="1"/>
  <c r="C34" i="9"/>
  <c r="C35"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4" i="9" l="1"/>
  <c r="U35" i="9" s="1"/>
  <c r="U36" i="9" s="1"/>
  <c r="U37" i="9" s="1"/>
  <c r="AM34" i="9" l="1"/>
  <c r="BE34" i="9" s="1"/>
  <c r="BE35" i="9" s="1"/>
</calcChain>
</file>

<file path=xl/sharedStrings.xml><?xml version="1.0" encoding="utf-8"?>
<sst xmlns="http://schemas.openxmlformats.org/spreadsheetml/2006/main" count="1076" uniqueCount="596">
  <si>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</si>
  <si>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</si>
  <si>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</si>
  <si>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</si>
  <si>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</si>
  <si>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</si>
  <si>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</si>
  <si>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</si>
  <si>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</si>
  <si>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</si>
  <si>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</si>
  <si>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</si>
  <si>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</si>
  <si>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</si>
  <si>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</si>
  <si>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</si>
  <si>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</si>
  <si>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</si>
  <si>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</si>
  <si>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</si>
  <si>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</si>
  <si>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</si>
  <si>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</si>
  <si>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</si>
  <si>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</si>
  <si>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</si>
  <si>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</si>
  <si>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</si>
  <si>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</si>
  <si>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</si>
  <si>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</si>
  <si>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</si>
  <si>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</si>
  <si>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</si>
  <si>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</si>
  <si>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</si>
  <si>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</si>
  <si>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</si>
  <si>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</si>
  <si>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</si>
  <si>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</si>
  <si>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</si>
  <si>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</si>
  <si>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</si>
  <si>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</si>
  <si>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</si>
  <si>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</si>
  <si>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</si>
  <si>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</si>
  <si>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</si>
  <si>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</si>
  <si>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</si>
  <si>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</si>
  <si>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</si>
  <si>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</si>
  <si>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</si>
  <si>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</si>
  <si>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</si>
  <si>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</si>
  <si>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</si>
  <si>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</si>
  <si>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</si>
  <si>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</si>
  <si>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</si>
  <si>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</si>
  <si>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</si>
  <si>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</si>
  <si>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</si>
  <si>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</si>
  <si>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</si>
  <si>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</si>
  <si>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</si>
  <si>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</si>
  <si>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</si>
  <si>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</si>
  <si>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</si>
  <si>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</si>
  <si>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</si>
  <si>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</si>
  <si>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</si>
  <si>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</si>
  <si>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</si>
  <si>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古賀市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</si>
  <si>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</si>
  <si>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</si>
  <si>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</si>
  <si>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</si>
  <si>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</si>
  <si>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</si>
  <si>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</si>
  <si>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</si>
  <si>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</si>
  <si>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</si>
  <si>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</si>
  <si>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</si>
  <si>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</si>
  <si>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</si>
  <si>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</si>
  <si>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</si>
  <si>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</si>
  <si>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</si>
  <si>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</si>
  <si>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</si>
  <si>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</si>
  <si>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</si>
  <si>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</si>
  <si>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</si>
  <si>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</si>
  <si>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</si>
  <si>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</si>
  <si>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</si>
  <si>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</si>
  <si>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</si>
  <si>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</si>
  <si>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</si>
  <si>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</si>
  <si>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</si>
  <si>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</si>
  <si>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</si>
  <si>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</si>
  <si>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</si>
  <si>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</si>
  <si>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</si>
  <si>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</si>
  <si>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</si>
  <si>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</si>
  <si>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</si>
  <si>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</si>
  <si>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</si>
  <si>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</si>
  <si>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</si>
  <si>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</si>
  <si>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</si>
  <si>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</si>
  <si>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</si>
  <si>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18"/>
  </si>
  <si>
    <t>うち日本人(％)</t>
    <phoneticPr fontId="5"/>
  </si>
  <si>
    <t>0.1</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</si>
  <si>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</si>
  <si>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</si>
  <si>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</si>
  <si>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</si>
  <si>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</si>
  <si>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</si>
  <si>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</si>
  <si>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</si>
  <si>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</si>
  <si>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</si>
  <si>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</si>
  <si>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</si>
  <si>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</si>
  <si>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</si>
  <si>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</si>
  <si>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</si>
  <si>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</si>
  <si>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</si>
  <si>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</si>
  <si>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</si>
  <si>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</si>
  <si>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</si>
  <si>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</si>
  <si>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</si>
  <si>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</si>
  <si>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</si>
  <si>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</si>
  <si>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</si>
  <si>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</si>
  <si>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</si>
  <si>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</si>
  <si>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</si>
  <si>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</si>
  <si>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</si>
  <si>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</si>
  <si>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</si>
  <si>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</si>
  <si>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</si>
  <si>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</si>
  <si>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</si>
  <si>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</si>
  <si>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</si>
  <si>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</si>
  <si>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</si>
  <si>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</si>
  <si>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</si>
  <si>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</si>
  <si>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</si>
  <si>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</si>
  <si>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</si>
  <si>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</si>
  <si>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</si>
  <si>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</si>
  <si>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</si>
  <si>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</si>
  <si>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</si>
  <si>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</si>
  <si>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</si>
  <si>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</si>
  <si>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福岡県古賀市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</si>
  <si>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</si>
  <si>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</si>
  <si>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</si>
  <si>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</si>
  <si>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</si>
  <si>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</si>
  <si>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</si>
  <si>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</si>
  <si>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</si>
  <si>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</si>
  <si>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</si>
  <si>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</si>
  <si>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</si>
  <si>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</si>
  <si>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</si>
  <si>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</si>
  <si>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</si>
  <si>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</si>
  <si>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</si>
  <si>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</si>
  <si>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</si>
  <si>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</si>
  <si>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</si>
  <si>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</si>
  <si>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</si>
  <si>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</si>
  <si>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</si>
  <si>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</si>
  <si>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</si>
  <si>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</si>
  <si>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</si>
  <si>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</si>
  <si>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</si>
  <si>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</si>
  <si>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</si>
  <si>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</si>
  <si>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</si>
  <si>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</si>
  <si>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</si>
  <si>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</si>
  <si>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</si>
  <si>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</si>
  <si>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</si>
  <si>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</si>
  <si>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</si>
  <si>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</si>
  <si>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</si>
  <si>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</si>
  <si>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</si>
  <si>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</si>
  <si>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</si>
  <si>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</si>
  <si>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</si>
  <si>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</si>
  <si>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</si>
  <si>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</si>
  <si>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</si>
  <si>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</si>
  <si>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</si>
  <si>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</si>
  <si>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</si>
  <si>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</si>
  <si>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</si>
  <si>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</si>
  <si>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</si>
  <si>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</si>
  <si>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</si>
  <si>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</si>
  <si>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</si>
  <si>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</si>
  <si>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</si>
  <si>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</si>
  <si>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</si>
  <si>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</si>
  <si>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</si>
  <si>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</si>
  <si>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</si>
  <si>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</si>
  <si>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</si>
  <si>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</si>
  <si>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</si>
  <si>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</si>
  <si>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t>
    <phoneticPr fontId="18"/>
  </si>
  <si>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</si>
  <si>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</si>
  <si>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</si>
  <si>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</si>
  <si>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</si>
  <si>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</si>
  <si>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</si>
  <si>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</si>
  <si>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</si>
  <si>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</si>
  <si>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</si>
  <si>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</si>
  <si>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</si>
  <si>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</si>
  <si>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</si>
  <si>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</si>
  <si>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</si>
  <si>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</si>
  <si>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</si>
  <si>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</si>
  <si>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</si>
  <si>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</si>
  <si>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</si>
  <si>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</si>
  <si>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</si>
  <si>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</si>
  <si>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</si>
  <si>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</si>
  <si>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</si>
  <si>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</si>
  <si>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</si>
  <si>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</si>
  <si>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</si>
  <si>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</si>
  <si>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</si>
  <si>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</si>
  <si>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</si>
  <si>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</si>
  <si>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</si>
  <si>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</si>
  <si>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</si>
  <si>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</si>
  <si>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</si>
  <si>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</si>
  <si>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</si>
  <si>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</si>
  <si>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</si>
  <si>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</si>
  <si>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</si>
  <si>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</si>
  <si>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</si>
  <si>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</si>
  <si>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</si>
  <si>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</si>
  <si>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</si>
  <si>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</si>
  <si>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</si>
  <si>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</si>
  <si>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</si>
  <si>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</si>
  <si>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</si>
  <si>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</si>
  <si>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</si>
  <si>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</si>
  <si>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</si>
  <si>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福岡県古賀市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</si>
  <si>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</si>
  <si>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</si>
  <si>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</si>
  <si>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</si>
  <si>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</si>
  <si>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</si>
  <si>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</si>
  <si>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</si>
  <si>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</si>
  <si>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</si>
  <si>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</si>
  <si>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</si>
  <si>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</si>
  <si>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</si>
  <si>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</si>
  <si>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</si>
  <si>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</si>
  <si>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</si>
  <si>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</si>
  <si>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</si>
  <si>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</si>
  <si>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</si>
  <si>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</si>
  <si>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</si>
  <si>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</si>
  <si>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</si>
  <si>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</si>
  <si>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</si>
  <si>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</si>
  <si>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</si>
  <si>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</si>
  <si>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</si>
  <si>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</si>
  <si>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</si>
  <si>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</si>
  <si>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</si>
  <si>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</si>
  <si>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介護保険特別会計（保険事業勘定）</t>
    <phoneticPr fontId="5"/>
  </si>
  <si>
    <t>介護保険特別会計（介護サービス事業勘定）</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</si>
  <si>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</si>
  <si>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</si>
  <si>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</si>
  <si>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</si>
  <si>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</si>
  <si>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</si>
  <si>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</si>
  <si>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</si>
  <si>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</si>
  <si>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</si>
  <si>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</si>
  <si>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</si>
  <si>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</si>
  <si>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</si>
  <si>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</si>
  <si>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</si>
  <si>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</si>
  <si>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</si>
  <si>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</si>
  <si>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</si>
  <si>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</si>
  <si>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</si>
  <si>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</si>
  <si>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</si>
  <si>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</si>
  <si>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</si>
  <si>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</si>
  <si>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</si>
  <si>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</si>
  <si>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</si>
  <si>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</si>
  <si>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</si>
  <si>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</si>
  <si>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</si>
  <si>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</si>
  <si>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</si>
  <si>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</si>
  <si>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</si>
  <si>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</si>
  <si>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</si>
  <si>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</si>
  <si>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</si>
  <si>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</si>
  <si>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</si>
  <si>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</si>
  <si>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</si>
  <si>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</si>
  <si>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</si>
  <si>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</si>
  <si>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</si>
  <si>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</si>
  <si>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</si>
  <si>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</si>
  <si>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</si>
  <si>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</si>
  <si>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</si>
  <si>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</si>
  <si>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</si>
  <si>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</si>
  <si>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</si>
  <si>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</si>
  <si>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</si>
  <si>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</si>
  <si>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</si>
  <si>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</si>
  <si>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</si>
  <si>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3"/>
  </si>
  <si>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</si>
  <si>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</si>
  <si>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</si>
  <si>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</si>
  <si>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</si>
  <si>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</si>
  <si>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</si>
  <si>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</si>
  <si>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</si>
  <si>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</si>
  <si>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</si>
  <si>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</si>
  <si>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</si>
  <si>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</si>
  <si>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</si>
  <si>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</si>
  <si>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</si>
  <si>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</si>
  <si>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</si>
  <si>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</si>
  <si>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</si>
  <si>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</si>
  <si>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</si>
  <si>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</si>
  <si>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</si>
  <si>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</si>
  <si>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</si>
  <si>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</si>
  <si>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</si>
  <si>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</si>
  <si>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</si>
  <si>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</si>
  <si>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</si>
  <si>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</si>
  <si>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</si>
  <si>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</si>
  <si>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</si>
  <si>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</si>
  <si>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</si>
  <si>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</si>
  <si>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</si>
  <si>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</si>
  <si>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</si>
  <si>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</si>
  <si>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</si>
  <si>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</si>
  <si>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</si>
  <si>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</si>
  <si>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</si>
  <si>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</si>
  <si>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</si>
  <si>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</si>
  <si>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</si>
  <si>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</si>
  <si>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</si>
  <si>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</si>
  <si>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</si>
  <si>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</si>
  <si>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</si>
  <si>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</si>
  <si>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</si>
  <si>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</si>
  <si>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</si>
  <si>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</si>
  <si>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</si>
  <si>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</si>
  <si>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</si>
  <si>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</si>
  <si>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</si>
  <si>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</si>
  <si>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</si>
  <si>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</si>
  <si>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</si>
  <si>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</si>
  <si>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</si>
  <si>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</si>
  <si>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</si>
  <si>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</si>
  <si>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</si>
  <si>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</si>
  <si>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</si>
  <si>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</si>
  <si>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</si>
  <si>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国民健康保険特別会計</t>
  </si>
  <si>
    <t>▲ 0.15</t>
  </si>
  <si>
    <t>▲ 0.90</t>
  </si>
  <si>
    <t>▲ 0.28</t>
  </si>
  <si>
    <t>水道事業会計</t>
  </si>
  <si>
    <t>一般会計</t>
  </si>
  <si>
    <t>介護保険特別会計（保険事業勘定）</t>
  </si>
  <si>
    <t>住宅新築資金等貸付事業特別会計</t>
  </si>
  <si>
    <t>公共下水道事業特別会計</t>
  </si>
  <si>
    <t>介護保険特別会計（介護サービス事業勘定）</t>
  </si>
  <si>
    <t>農業集落排水事業特別会計</t>
  </si>
  <si>
    <t>その他会計（赤字）</t>
  </si>
  <si>
    <t>その他会計（黒字）</t>
  </si>
  <si>
    <t>-</t>
    <phoneticPr fontId="2"/>
  </si>
  <si>
    <t>-</t>
    <phoneticPr fontId="2"/>
  </si>
  <si>
    <t>-</t>
    <phoneticPr fontId="2"/>
  </si>
  <si>
    <t>-</t>
    <phoneticPr fontId="2"/>
  </si>
  <si>
    <t>古賀高等学校組合</t>
  </si>
  <si>
    <t>北筑昇華苑組合</t>
  </si>
  <si>
    <t>玄界環境組合</t>
  </si>
  <si>
    <t>粕屋北部消防組合(一般会計)</t>
  </si>
  <si>
    <t>粕屋北部消防組合(粕屋北部消防組合休日診療所事業特別会計)</t>
    <rPh sb="9" eb="11">
      <t>カスヤ</t>
    </rPh>
    <rPh sb="11" eb="13">
      <t>ホクブ</t>
    </rPh>
    <rPh sb="13" eb="15">
      <t>ショウボウ</t>
    </rPh>
    <rPh sb="15" eb="17">
      <t>クミアイ</t>
    </rPh>
    <phoneticPr fontId="2"/>
  </si>
  <si>
    <t>福岡県市町村消防団員等公務災害補償組合</t>
  </si>
  <si>
    <t>福岡地区水道企業団</t>
  </si>
  <si>
    <t>福岡県自治振興組合(一般会計)</t>
    <rPh sb="10" eb="12">
      <t>イッパン</t>
    </rPh>
    <rPh sb="12" eb="14">
      <t>カイケイ</t>
    </rPh>
    <phoneticPr fontId="2"/>
  </si>
  <si>
    <t>福岡県自治振興組合(公文書館事業特別会計)</t>
    <rPh sb="10" eb="14">
      <t>コウブンショカン</t>
    </rPh>
    <rPh sb="14" eb="16">
      <t>ジギョウ</t>
    </rPh>
    <rPh sb="16" eb="18">
      <t>トクベツ</t>
    </rPh>
    <rPh sb="18" eb="20">
      <t>カイケイ</t>
    </rPh>
    <phoneticPr fontId="2"/>
  </si>
  <si>
    <t>糟屋郡自治会館組合</t>
  </si>
  <si>
    <t>福岡都市圏広域行政事業組合(一般会計)</t>
  </si>
  <si>
    <t>福岡都市圏広域行政事業組合(流域連携事業特別会計)</t>
  </si>
  <si>
    <t>福岡都市圏広域行政事業組合(競艇事業特別会計)</t>
  </si>
  <si>
    <t>福岡県後期高齢者医療広域連合(一般会計)</t>
  </si>
  <si>
    <t>福岡県後期高齢者医療広域連合(後期高齢者医療特別会計)</t>
  </si>
  <si>
    <t>-</t>
    <phoneticPr fontId="2"/>
  </si>
  <si>
    <t>-</t>
    <phoneticPr fontId="2"/>
  </si>
  <si>
    <t>古賀市土地開発公社</t>
    <rPh sb="0" eb="3">
      <t>コガシ</t>
    </rPh>
    <rPh sb="3" eb="5">
      <t>トチ</t>
    </rPh>
    <rPh sb="5" eb="7">
      <t>カイハツ</t>
    </rPh>
    <rPh sb="7" eb="9">
      <t>コウシャ</t>
    </rPh>
    <phoneticPr fontId="2"/>
  </si>
  <si>
    <t>○</t>
    <phoneticPr fontId="2"/>
  </si>
  <si>
    <t>-</t>
    <phoneticPr fontId="2"/>
  </si>
  <si>
    <t>-</t>
    <phoneticPr fontId="2"/>
  </si>
  <si>
    <t>-</t>
    <phoneticPr fontId="2"/>
  </si>
  <si>
    <t>-</t>
    <phoneticPr fontId="2"/>
  </si>
  <si>
    <t>-</t>
    <phoneticPr fontId="2"/>
  </si>
  <si>
    <t>-</t>
    <phoneticPr fontId="2"/>
  </si>
  <si>
    <t>法適用企業</t>
    <rPh sb="0" eb="1">
      <t>ホウ</t>
    </rPh>
    <rPh sb="1" eb="3">
      <t>テキヨウ</t>
    </rPh>
    <rPh sb="3" eb="5">
      <t>キギョウ</t>
    </rPh>
    <phoneticPr fontId="2"/>
  </si>
  <si>
    <t>-</t>
    <phoneticPr fontId="2"/>
  </si>
  <si>
    <t>福岡県市町村職員退職手当組合(一般会計)</t>
    <rPh sb="6" eb="8">
      <t>ショクイン</t>
    </rPh>
    <phoneticPr fontId="2"/>
  </si>
  <si>
    <t>福岡県市町村職員退職手当組合(基金特別会計)</t>
    <rPh sb="6" eb="8">
      <t>ショクイン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</si>
  <si>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</si>
  <si>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</si>
  <si>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</si>
  <si>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</si>
  <si>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</si>
  <si>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</si>
  <si>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</si>
  <si>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</si>
  <si>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</si>
  <si>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</si>
  <si>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</si>
  <si>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例年、充当可能財源が将来負担額を上回っているため、将来負担比率は発生していない。一方、有形固定資産減価償却率は上昇傾向にあり、公共施設等総合管理計画に基づき、今後、老朽化対策に取り組んでいく。</t>
    <phoneticPr fontId="5"/>
  </si>
  <si>
    <t>有形固定資産減価償却率</t>
    <phoneticPr fontId="5"/>
  </si>
  <si>
    <t>例年、充当可能財源が将来負担額を上回っているため、将来負担比率は発生していない。また、実質公債費比率は類似団体と比較して低い水準にあるが、平成24～28年度に実施した生涯学習センターの建替えに係る起債や今後老朽化した公共施設等の整備のための新規起債により増加が見込まれるため、これまで以上に公債費の適正化に取り組んで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</si>
</sst>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50880</c:v>
                </c:pt>
                <c:pt idx="1">
                  <c:v>63956</c:v>
                </c:pt>
                <c:pt idx="2">
                  <c:v>66255</c:v>
                </c:pt>
                <c:pt idx="3">
                  <c:v>47278</c:v>
                </c:pt>
                <c:pt idx="4">
                  <c:v>44504</c:v>
                </c:pt>
              </c:numCache>
            </c:numRef>
          </c:val>
          <c:smooth val="0"/>
          <c:extLst>
            <c:ext xmlns:c16="http://schemas.microsoft.com/office/drawing/2014/chart" uri="{C3380CC4-5D6E-409C-BE32-E72D297353CC}">
              <c16:uniqueId val="{00000000-5F86-4A48-943F-CED56DD2860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17645</c:v>
                </c:pt>
                <c:pt idx="1">
                  <c:v>32539</c:v>
                </c:pt>
                <c:pt idx="2">
                  <c:v>37889</c:v>
                </c:pt>
                <c:pt idx="3">
                  <c:v>39951</c:v>
                </c:pt>
                <c:pt idx="4">
                  <c:v>30861</c:v>
                </c:pt>
              </c:numCache>
            </c:numRef>
          </c:val>
          <c:smooth val="0"/>
          <c:extLst>
            <c:ext xmlns:c16="http://schemas.microsoft.com/office/drawing/2014/chart" uri="{C3380CC4-5D6E-409C-BE32-E72D297353CC}">
              <c16:uniqueId val="{00000001-5F86-4A48-943F-CED56DD28608}"/>
            </c:ext>
          </c:extLst>
        </c:ser>
        <c:dLbls>
          <c:showLegendKey val="0"/>
          <c:showVal val="0"/>
          <c:showCatName val="0"/>
          <c:showSerName val="0"/>
          <c:showPercent val="0"/>
          <c:showBubbleSize val="0"/>
        </c:dLbls>
        <c:marker val="1"/>
        <c:smooth val="0"/>
        <c:axId val="169532032"/>
        <c:axId val="169549184"/>
      </c:lineChart>
      <c:catAx>
        <c:axId val="1695320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69549184"/>
        <c:crosses val="autoZero"/>
        <c:auto val="1"/>
        <c:lblAlgn val="ctr"/>
        <c:lblOffset val="100"/>
        <c:tickLblSkip val="1"/>
        <c:tickMarkSkip val="1"/>
        <c:noMultiLvlLbl val="0"/>
      </c:catAx>
      <c:valAx>
        <c:axId val="169549184"/>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695320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6.79</c:v>
                </c:pt>
                <c:pt idx="1">
                  <c:v>5.52</c:v>
                </c:pt>
                <c:pt idx="2">
                  <c:v>6.38</c:v>
                </c:pt>
                <c:pt idx="3">
                  <c:v>8.25</c:v>
                </c:pt>
                <c:pt idx="4">
                  <c:v>6.32</c:v>
                </c:pt>
              </c:numCache>
            </c:numRef>
          </c:val>
          <c:extLs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23.47</c:v>
                </c:pt>
                <c:pt idx="1">
                  <c:v>24.86</c:v>
                </c:pt>
                <c:pt idx="2">
                  <c:v>25.79</c:v>
                </c:pt>
                <c:pt idx="3">
                  <c:v>25.38</c:v>
                </c:pt>
                <c:pt idx="4">
                  <c:v>27.42</c:v>
                </c:pt>
              </c:numCache>
            </c:numRef>
          </c:val>
          <c:extLs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90883200"/>
        <c:axId val="9099379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2.14</c:v>
                </c:pt>
                <c:pt idx="1">
                  <c:v>0.37</c:v>
                </c:pt>
                <c:pt idx="2">
                  <c:v>1.44</c:v>
                </c:pt>
                <c:pt idx="3">
                  <c:v>2.14</c:v>
                </c:pt>
                <c:pt idx="4">
                  <c:v>0.09</c:v>
                </c:pt>
              </c:numCache>
            </c:numRef>
          </c:val>
          <c:smooth val="0"/>
          <c:extLs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90883200"/>
        <c:axId val="90993792"/>
      </c:lineChart>
      <c:catAx>
        <c:axId val="908832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0993792"/>
        <c:crosses val="autoZero"/>
        <c:auto val="1"/>
        <c:lblAlgn val="ctr"/>
        <c:lblOffset val="100"/>
        <c:tickLblSkip val="1"/>
        <c:tickMarkSkip val="1"/>
        <c:noMultiLvlLbl val="0"/>
      </c:catAx>
      <c:valAx>
        <c:axId val="909937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08832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0.03</c:v>
                </c:pt>
                <c:pt idx="2">
                  <c:v>#N/A</c:v>
                </c:pt>
                <c:pt idx="3">
                  <c:v>0</c:v>
                </c:pt>
                <c:pt idx="4">
                  <c:v>#N/A</c:v>
                </c:pt>
                <c:pt idx="5">
                  <c:v>0.1</c:v>
                </c:pt>
                <c:pt idx="6">
                  <c:v>#N/A</c:v>
                </c:pt>
                <c:pt idx="7">
                  <c:v>0.01</c:v>
                </c:pt>
                <c:pt idx="8">
                  <c:v>#N/A</c:v>
                </c:pt>
                <c:pt idx="9">
                  <c:v>0</c:v>
                </c:pt>
              </c:numCache>
            </c:numRef>
          </c:val>
          <c:extLs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D3-4C01-8FD0-116669D51FDC}"/>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0.12</c:v>
                </c:pt>
                <c:pt idx="2">
                  <c:v>#N/A</c:v>
                </c:pt>
                <c:pt idx="3">
                  <c:v>0.06</c:v>
                </c:pt>
                <c:pt idx="4">
                  <c:v>#N/A</c:v>
                </c:pt>
                <c:pt idx="5">
                  <c:v>0.03</c:v>
                </c:pt>
                <c:pt idx="6">
                  <c:v>#N/A</c:v>
                </c:pt>
                <c:pt idx="7">
                  <c:v>0</c:v>
                </c:pt>
                <c:pt idx="8">
                  <c:v>#N/A</c:v>
                </c:pt>
                <c:pt idx="9">
                  <c:v>0.05</c:v>
                </c:pt>
              </c:numCache>
            </c:numRef>
          </c:val>
          <c:extLst>
            <c:ext xmlns:c16="http://schemas.microsoft.com/office/drawing/2014/chart" uri="{C3380CC4-5D6E-409C-BE32-E72D297353CC}">
              <c16:uniqueId val="{00000002-EDD3-4C01-8FD0-116669D51FDC}"/>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0.02</c:v>
                </c:pt>
                <c:pt idx="2">
                  <c:v>#N/A</c:v>
                </c:pt>
                <c:pt idx="3">
                  <c:v>0.01</c:v>
                </c:pt>
                <c:pt idx="4">
                  <c:v>#N/A</c:v>
                </c:pt>
                <c:pt idx="5">
                  <c:v>0.01</c:v>
                </c:pt>
                <c:pt idx="6">
                  <c:v>#N/A</c:v>
                </c:pt>
                <c:pt idx="7">
                  <c:v>0.04</c:v>
                </c:pt>
                <c:pt idx="8">
                  <c:v>#N/A</c:v>
                </c:pt>
                <c:pt idx="9">
                  <c:v>7.0000000000000007E-2</c:v>
                </c:pt>
              </c:numCache>
            </c:numRef>
          </c:val>
          <c:extLst>
            <c:ext xmlns:c16="http://schemas.microsoft.com/office/drawing/2014/chart" uri="{C3380CC4-5D6E-409C-BE32-E72D297353CC}">
              <c16:uniqueId val="{00000003-EDD3-4C01-8FD0-116669D51FDC}"/>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0.39</c:v>
                </c:pt>
                <c:pt idx="2">
                  <c:v>#N/A</c:v>
                </c:pt>
                <c:pt idx="3">
                  <c:v>0.17</c:v>
                </c:pt>
                <c:pt idx="4">
                  <c:v>#N/A</c:v>
                </c:pt>
                <c:pt idx="5">
                  <c:v>0.02</c:v>
                </c:pt>
                <c:pt idx="6">
                  <c:v>#N/A</c:v>
                </c:pt>
                <c:pt idx="7">
                  <c:v>0.11</c:v>
                </c:pt>
                <c:pt idx="8">
                  <c:v>#N/A</c:v>
                </c:pt>
                <c:pt idx="9">
                  <c:v>7.0000000000000007E-2</c:v>
                </c:pt>
              </c:numCache>
            </c:numRef>
          </c:val>
          <c:extLst>
            <c:ext xmlns:c16="http://schemas.microsoft.com/office/drawing/2014/chart" uri="{C3380CC4-5D6E-409C-BE32-E72D297353CC}">
              <c16:uniqueId val="{00000004-EDD3-4C01-8FD0-116669D51FDC}"/>
            </c:ext>
          </c:extLst>
        </c:ser>
        <c:ser>
          <c:idx val="5"/>
          <c:order val="5"/>
          <c:tx>
            <c:strRef>
              <c:f>データシート!$A$32</c:f>
              <c:strCache>
                <c:ptCount val="1"/>
                <c:pt idx="0">
                  <c:v>住宅新築資金等貸付事業特別会計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0.16</c:v>
                </c:pt>
                <c:pt idx="2">
                  <c:v>#N/A</c:v>
                </c:pt>
                <c:pt idx="3">
                  <c:v>0.06</c:v>
                </c:pt>
                <c:pt idx="4">
                  <c:v>#N/A</c:v>
                </c:pt>
                <c:pt idx="5">
                  <c:v>0.05</c:v>
                </c:pt>
                <c:pt idx="6">
                  <c:v>#N/A</c:v>
                </c:pt>
                <c:pt idx="7">
                  <c:v>0.08</c:v>
                </c:pt>
                <c:pt idx="8">
                  <c:v>#N/A</c:v>
                </c:pt>
                <c:pt idx="9">
                  <c:v>0.13</c:v>
                </c:pt>
              </c:numCache>
            </c:numRef>
          </c:val>
          <c:extLst>
            <c:ext xmlns:c16="http://schemas.microsoft.com/office/drawing/2014/chart" uri="{C3380CC4-5D6E-409C-BE32-E72D297353CC}">
              <c16:uniqueId val="{00000005-EDD3-4C01-8FD0-116669D51FDC}"/>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1.31</c:v>
                </c:pt>
                <c:pt idx="2">
                  <c:v>#N/A</c:v>
                </c:pt>
                <c:pt idx="3">
                  <c:v>1.06</c:v>
                </c:pt>
                <c:pt idx="4">
                  <c:v>#N/A</c:v>
                </c:pt>
                <c:pt idx="5">
                  <c:v>1.66</c:v>
                </c:pt>
                <c:pt idx="6">
                  <c:v>#N/A</c:v>
                </c:pt>
                <c:pt idx="7">
                  <c:v>0.59</c:v>
                </c:pt>
                <c:pt idx="8">
                  <c:v>#N/A</c:v>
                </c:pt>
                <c:pt idx="9">
                  <c:v>1.5</c:v>
                </c:pt>
              </c:numCache>
            </c:numRef>
          </c:val>
          <c:extLst>
            <c:ext xmlns:c16="http://schemas.microsoft.com/office/drawing/2014/chart" uri="{C3380CC4-5D6E-409C-BE32-E72D297353CC}">
              <c16:uniqueId val="{00000006-EDD3-4C01-8FD0-116669D51FD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6.62</c:v>
                </c:pt>
                <c:pt idx="2">
                  <c:v>#N/A</c:v>
                </c:pt>
                <c:pt idx="3">
                  <c:v>5.45</c:v>
                </c:pt>
                <c:pt idx="4">
                  <c:v>#N/A</c:v>
                </c:pt>
                <c:pt idx="5">
                  <c:v>6.32</c:v>
                </c:pt>
                <c:pt idx="6">
                  <c:v>#N/A</c:v>
                </c:pt>
                <c:pt idx="7">
                  <c:v>8.16</c:v>
                </c:pt>
                <c:pt idx="8">
                  <c:v>#N/A</c:v>
                </c:pt>
                <c:pt idx="9">
                  <c:v>6.18</c:v>
                </c:pt>
              </c:numCache>
            </c:numRef>
          </c:val>
          <c:extLs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12.61</c:v>
                </c:pt>
                <c:pt idx="2">
                  <c:v>#N/A</c:v>
                </c:pt>
                <c:pt idx="3">
                  <c:v>12.24</c:v>
                </c:pt>
                <c:pt idx="4">
                  <c:v>#N/A</c:v>
                </c:pt>
                <c:pt idx="5">
                  <c:v>12.67</c:v>
                </c:pt>
                <c:pt idx="6">
                  <c:v>#N/A</c:v>
                </c:pt>
                <c:pt idx="7">
                  <c:v>13.12</c:v>
                </c:pt>
                <c:pt idx="8">
                  <c:v>#N/A</c:v>
                </c:pt>
                <c:pt idx="9">
                  <c:v>13.51</c:v>
                </c:pt>
              </c:numCache>
            </c:numRef>
          </c:val>
          <c:extLst>
            <c:ext xmlns:c16="http://schemas.microsoft.com/office/drawing/2014/chart" uri="{C3380CC4-5D6E-409C-BE32-E72D297353CC}">
              <c16:uniqueId val="{00000008-EDD3-4C01-8FD0-116669D51FDC}"/>
            </c:ext>
          </c:extLst>
        </c:ser>
        <c:ser>
          <c:idx val="9"/>
          <c:order val="9"/>
          <c:tx>
            <c:strRef>
              <c:f>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1.03</c:v>
                </c:pt>
                <c:pt idx="2">
                  <c:v>#N/A</c:v>
                </c:pt>
                <c:pt idx="3">
                  <c:v>0.93</c:v>
                </c:pt>
                <c:pt idx="4">
                  <c:v>0.15</c:v>
                </c:pt>
                <c:pt idx="5">
                  <c:v>#N/A</c:v>
                </c:pt>
                <c:pt idx="6">
                  <c:v>0.9</c:v>
                </c:pt>
                <c:pt idx="7">
                  <c:v>#N/A</c:v>
                </c:pt>
                <c:pt idx="8">
                  <c:v>0.28000000000000003</c:v>
                </c:pt>
                <c:pt idx="9">
                  <c:v>#N/A</c:v>
                </c:pt>
              </c:numCache>
            </c:numRef>
          </c:val>
          <c:extLs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63570432"/>
        <c:axId val="164909056"/>
      </c:barChart>
      <c:catAx>
        <c:axId val="1635704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64909056"/>
        <c:crosses val="autoZero"/>
        <c:auto val="1"/>
        <c:lblAlgn val="ctr"/>
        <c:lblOffset val="100"/>
        <c:tickLblSkip val="1"/>
        <c:tickMarkSkip val="1"/>
        <c:noMultiLvlLbl val="0"/>
      </c:catAx>
      <c:valAx>
        <c:axId val="1649090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357043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1696</c:v>
                </c:pt>
                <c:pt idx="5">
                  <c:v>1725</c:v>
                </c:pt>
                <c:pt idx="8">
                  <c:v>1758</c:v>
                </c:pt>
                <c:pt idx="11">
                  <c:v>1726</c:v>
                </c:pt>
                <c:pt idx="14">
                  <c:v>1738</c:v>
                </c:pt>
              </c:numCache>
            </c:numRef>
          </c:val>
          <c:extLs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168</c:v>
                </c:pt>
                <c:pt idx="3">
                  <c:v>165</c:v>
                </c:pt>
                <c:pt idx="6">
                  <c:v>165</c:v>
                </c:pt>
                <c:pt idx="9">
                  <c:v>165</c:v>
                </c:pt>
                <c:pt idx="12">
                  <c:v>170</c:v>
                </c:pt>
              </c:numCache>
            </c:numRef>
          </c:val>
          <c:extLs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342</c:v>
                </c:pt>
                <c:pt idx="3">
                  <c:v>348</c:v>
                </c:pt>
                <c:pt idx="6">
                  <c:v>301</c:v>
                </c:pt>
                <c:pt idx="9">
                  <c:v>320</c:v>
                </c:pt>
                <c:pt idx="12">
                  <c:v>279</c:v>
                </c:pt>
              </c:numCache>
            </c:numRef>
          </c:val>
          <c:extLs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319</c:v>
                </c:pt>
                <c:pt idx="3">
                  <c:v>395</c:v>
                </c:pt>
                <c:pt idx="6">
                  <c:v>422</c:v>
                </c:pt>
                <c:pt idx="9">
                  <c:v>450</c:v>
                </c:pt>
                <c:pt idx="12">
                  <c:v>460</c:v>
                </c:pt>
              </c:numCache>
            </c:numRef>
          </c:val>
          <c:extLs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1605</c:v>
                </c:pt>
                <c:pt idx="3">
                  <c:v>1516</c:v>
                </c:pt>
                <c:pt idx="6">
                  <c:v>1395</c:v>
                </c:pt>
                <c:pt idx="9">
                  <c:v>1310</c:v>
                </c:pt>
                <c:pt idx="12">
                  <c:v>1304</c:v>
                </c:pt>
              </c:numCache>
            </c:numRef>
          </c:val>
          <c:extLs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65476992"/>
        <c:axId val="165622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738</c:v>
                </c:pt>
                <c:pt idx="2">
                  <c:v>#N/A</c:v>
                </c:pt>
                <c:pt idx="3">
                  <c:v>#N/A</c:v>
                </c:pt>
                <c:pt idx="4">
                  <c:v>699</c:v>
                </c:pt>
                <c:pt idx="5">
                  <c:v>#N/A</c:v>
                </c:pt>
                <c:pt idx="6">
                  <c:v>#N/A</c:v>
                </c:pt>
                <c:pt idx="7">
                  <c:v>525</c:v>
                </c:pt>
                <c:pt idx="8">
                  <c:v>#N/A</c:v>
                </c:pt>
                <c:pt idx="9">
                  <c:v>#N/A</c:v>
                </c:pt>
                <c:pt idx="10">
                  <c:v>519</c:v>
                </c:pt>
                <c:pt idx="11">
                  <c:v>#N/A</c:v>
                </c:pt>
                <c:pt idx="12">
                  <c:v>#N/A</c:v>
                </c:pt>
                <c:pt idx="13">
                  <c:v>475</c:v>
                </c:pt>
                <c:pt idx="14">
                  <c:v>#N/A</c:v>
                </c:pt>
              </c:numCache>
            </c:numRef>
          </c:val>
          <c:smooth val="0"/>
          <c:extLs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65476992"/>
        <c:axId val="165622528"/>
      </c:lineChart>
      <c:catAx>
        <c:axId val="165476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65622528"/>
        <c:crosses val="autoZero"/>
        <c:auto val="1"/>
        <c:lblAlgn val="ctr"/>
        <c:lblOffset val="100"/>
        <c:tickLblSkip val="1"/>
        <c:tickMarkSkip val="1"/>
        <c:noMultiLvlLbl val="0"/>
      </c:catAx>
      <c:valAx>
        <c:axId val="165622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54769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18476</c:v>
                </c:pt>
                <c:pt idx="5">
                  <c:v>18280</c:v>
                </c:pt>
                <c:pt idx="8">
                  <c:v>18324</c:v>
                </c:pt>
                <c:pt idx="11">
                  <c:v>18249</c:v>
                </c:pt>
                <c:pt idx="14">
                  <c:v>18240</c:v>
                </c:pt>
              </c:numCache>
            </c:numRef>
          </c:val>
          <c:extLs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920</c:v>
                </c:pt>
                <c:pt idx="5">
                  <c:v>873</c:v>
                </c:pt>
                <c:pt idx="8">
                  <c:v>831</c:v>
                </c:pt>
                <c:pt idx="11">
                  <c:v>792</c:v>
                </c:pt>
                <c:pt idx="14">
                  <c:v>746</c:v>
                </c:pt>
              </c:numCache>
            </c:numRef>
          </c:val>
          <c:extLs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5136</c:v>
                </c:pt>
                <c:pt idx="5">
                  <c:v>5334</c:v>
                </c:pt>
                <c:pt idx="8">
                  <c:v>5251</c:v>
                </c:pt>
                <c:pt idx="11">
                  <c:v>5612</c:v>
                </c:pt>
                <c:pt idx="14">
                  <c:v>6093</c:v>
                </c:pt>
              </c:numCache>
            </c:numRef>
          </c:val>
          <c:extLs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126</c:v>
                </c:pt>
                <c:pt idx="3">
                  <c:v>220</c:v>
                </c:pt>
                <c:pt idx="6">
                  <c:v>220</c:v>
                </c:pt>
                <c:pt idx="9">
                  <c:v>249</c:v>
                </c:pt>
                <c:pt idx="12">
                  <c:v>248</c:v>
                </c:pt>
              </c:numCache>
            </c:numRef>
          </c:val>
          <c:extLs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493</c:v>
                </c:pt>
                <c:pt idx="3">
                  <c:v>445</c:v>
                </c:pt>
                <c:pt idx="6">
                  <c:v>12</c:v>
                </c:pt>
                <c:pt idx="9">
                  <c:v>0</c:v>
                </c:pt>
                <c:pt idx="12">
                  <c:v>0</c:v>
                </c:pt>
              </c:numCache>
            </c:numRef>
          </c:val>
          <c:extLs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2869</c:v>
                </c:pt>
                <c:pt idx="3">
                  <c:v>2088</c:v>
                </c:pt>
                <c:pt idx="6">
                  <c:v>1591</c:v>
                </c:pt>
                <c:pt idx="9">
                  <c:v>1251</c:v>
                </c:pt>
                <c:pt idx="12">
                  <c:v>867</c:v>
                </c:pt>
              </c:numCache>
            </c:numRef>
          </c:val>
          <c:extLs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4591</c:v>
                </c:pt>
                <c:pt idx="3">
                  <c:v>5610</c:v>
                </c:pt>
                <c:pt idx="6">
                  <c:v>5575</c:v>
                </c:pt>
                <c:pt idx="9">
                  <c:v>6063</c:v>
                </c:pt>
                <c:pt idx="12">
                  <c:v>5988</c:v>
                </c:pt>
              </c:numCache>
            </c:numRef>
          </c:val>
          <c:extLs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14</c:v>
                </c:pt>
                <c:pt idx="3">
                  <c:v>13</c:v>
                </c:pt>
                <c:pt idx="6">
                  <c:v>11</c:v>
                </c:pt>
                <c:pt idx="9">
                  <c:v>9</c:v>
                </c:pt>
                <c:pt idx="12">
                  <c:v>8</c:v>
                </c:pt>
              </c:numCache>
            </c:numRef>
          </c:val>
          <c:extLs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13109</c:v>
                </c:pt>
                <c:pt idx="3">
                  <c:v>13212</c:v>
                </c:pt>
                <c:pt idx="6">
                  <c:v>13768</c:v>
                </c:pt>
                <c:pt idx="9">
                  <c:v>14449</c:v>
                </c:pt>
                <c:pt idx="12">
                  <c:v>14765</c:v>
                </c:pt>
              </c:numCache>
            </c:numRef>
          </c:val>
          <c:extLs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67481344"/>
        <c:axId val="16748544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67481344"/>
        <c:axId val="167485440"/>
      </c:lineChart>
      <c:catAx>
        <c:axId val="167481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67485440"/>
        <c:crosses val="autoZero"/>
        <c:auto val="1"/>
        <c:lblAlgn val="ctr"/>
        <c:lblOffset val="100"/>
        <c:tickLblSkip val="1"/>
        <c:tickMarkSkip val="1"/>
        <c:noMultiLvlLbl val="0"/>
      </c:catAx>
      <c:valAx>
        <c:axId val="1674854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7481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{B1E3A1FB-F1C2-401A-A81B-8A3B9C9F95B5}</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8D1C-4DDD-BCBF-B6AF0537B55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{25E73BAE-6B16-4C53-88C2-F5C4B6F7136F}</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8D1C-4DDD-BCBF-B6AF0537B55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{A53D12BC-264B-441F-BE3D-A861CADDD585}</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8D1C-4DDD-BCBF-B6AF0537B55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{3046BDFE-6F49-4CF0-980A-9EB1D3F0AA7F}</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8D1C-4DDD-BCBF-B6AF0537B55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{084C0156-ADCA-4FCA-8D06-5D4D947CF197}</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8D1C-4DDD-BCBF-B6AF0537B5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48.8</c:v>
                </c:pt>
                <c:pt idx="4">
                  <c:v>49.2</c:v>
                </c:pt>
              </c:numCache>
            </c:numRef>
          </c:xVal>
          <c:yVal>
            <c:numRef>
              <c:f>公会計指標分析・財政指標組合せ分析表!$K$51:$O$51</c:f>
              <c:numCache>
                <c:formatCode>#,##0.0;"▲ "#,##0.0</c:formatCode>
                <c:ptCount val="5"/>
              </c:numCache>
            </c:numRef>
          </c:yVal>
          <c:smooth val="0"/>
          <c:extLst>
            <c:ext xmlns:c16="http://schemas.microsoft.com/office/drawing/2014/chart" uri="{C3380CC4-5D6E-409C-BE32-E72D297353CC}">
              <c16:uniqueId val="{00000005-8D1C-4DDD-BCBF-B6AF0537B55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{EFBC05D5-03F1-4161-8DAB-FDFB57476AE5}</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8D1C-4DDD-BCBF-B6AF0537B55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{C929909F-763E-4068-BF16-82B9CD2EE817}</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8D1C-4DDD-BCBF-B6AF0537B55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{CDB01E9E-5D4F-44EC-A126-0C8F75148D06}</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8D1C-4DDD-BCBF-B6AF0537B555}"/>
                </c:ext>
              </c:extLst>
            </c:dLbl>
            <c:dLbl>
              <c:idx val="3"/>
              <c:layout/>
              <c:tx>
                <c:strRef>
                  <c:f>公会計指標分析・財政指標組合せ分析表!$N$50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{399B7DEA-2BF0-43D8-9F9E-27AB43E04A04}</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8D1C-4DDD-BCBF-B6AF0537B555}"/>
                </c:ext>
              </c:extLst>
            </c:dLbl>
            <c:dLbl>
              <c:idx val="4"/>
              <c:layout/>
              <c:tx>
                <c:strRef>
                  <c:f>公会計指標分析・財政指標組合せ分析表!$O$50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{1FEA61AE-7F7D-4DE4-B948-C89DF4881CF9}</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8D1C-4DDD-BCBF-B6AF0537B5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56.8</c:v>
                </c:pt>
                <c:pt idx="4">
                  <c:v>52.3</c:v>
                </c:pt>
              </c:numCache>
            </c:numRef>
          </c:xVal>
          <c:yVal>
            <c:numRef>
              <c:f>公会計指標分析・財政指標組合せ分析表!$K$55:$O$55</c:f>
              <c:numCache>
                <c:formatCode>#,##0.0;"▲ "#,##0.0</c:formatCode>
                <c:ptCount val="5"/>
                <c:pt idx="3">
                  <c:v>33.6</c:v>
                </c:pt>
                <c:pt idx="4">
                  <c:v>35.299999999999997</c:v>
                </c:pt>
              </c:numCache>
            </c:numRef>
          </c:yVal>
          <c:smooth val="0"/>
          <c:extLst>
            <c:ext xmlns:c16="http://schemas.microsoft.com/office/drawing/2014/chart" uri="{C3380CC4-5D6E-409C-BE32-E72D297353CC}">
              <c16:uniqueId val="{0000000B-8D1C-4DDD-BCBF-B6AF0537B555}"/>
            </c:ext>
          </c:extLst>
        </c:ser>
        <c:dLbls>
          <c:showLegendKey val="0"/>
          <c:showVal val="0"/>
          <c:showCatName val="0"/>
          <c:showSerName val="0"/>
          <c:showPercent val="0"/>
          <c:showBubbleSize val="0"/>
        </c:dLbls>
        <c:axId val="72686208"/>
        <c:axId val="72717056"/>
      </c:scatterChart>
      <c:valAx>
        <c:axId val="72686208"/>
        <c:scaling>
          <c:orientation val="minMax"/>
          <c:max val="57.2"/>
          <c:min val="52"/>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2717056"/>
        <c:crosses val="autoZero"/>
        <c:crossBetween val="midCat"/>
      </c:valAx>
      <c:valAx>
        <c:axId val="72717056"/>
        <c:scaling>
          <c:orientation val="minMax"/>
          <c:max val="35.6"/>
          <c:min val="33.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7268620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{9ACDECB9-9E86-4364-8F1F-8CF58294C2B2}</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0833-4EC8-AD9A-AA788C7D0B0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{EA68472B-5580-4AF9-AF51-BD5C244D52B0}</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0833-4EC8-AD9A-AA788C7D0B0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{E78B535E-BDDF-43DD-A245-5A863D1C04AA}</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0833-4EC8-AD9A-AA788C7D0B0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{651F0283-3580-461D-87AE-8271D5DCED8D}</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0833-4EC8-AD9A-AA788C7D0B0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{A4601C77-43EC-4FF7-AADD-88A6A2F85CAD}</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0833-4EC8-AD9A-AA788C7D0B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9</c:v>
                </c:pt>
                <c:pt idx="1">
                  <c:v>8.5</c:v>
                </c:pt>
                <c:pt idx="2">
                  <c:v>6.6</c:v>
                </c:pt>
                <c:pt idx="3">
                  <c:v>5.9</c:v>
                </c:pt>
                <c:pt idx="4">
                  <c:v>5.0999999999999996</c:v>
                </c:pt>
              </c:numCache>
            </c:numRef>
          </c:xVal>
          <c:yVal>
            <c:numRef>
              <c:f>公会計指標分析・財政指標組合せ分析表!$K$73:$O$73</c:f>
              <c:numCache>
                <c:formatCode>#,##0.0;"▲ "#,##0.0</c:formatCode>
                <c:ptCount val="5"/>
              </c:numCache>
            </c:numRef>
          </c:yVal>
          <c:smooth val="0"/>
          <c:extLst>
            <c:ext xmlns:c16="http://schemas.microsoft.com/office/drawing/2014/chart" uri="{C3380CC4-5D6E-409C-BE32-E72D297353CC}">
              <c16:uniqueId val="{00000005-0833-4EC8-AD9A-AA788C7D0B00}"/>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{6BC204D7-01B9-4A8E-8F7F-22CC724BD437}</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0833-4EC8-AD9A-AA788C7D0B0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{DC9F4E12-31A1-4430-A871-56FE96E173C0}</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0833-4EC8-AD9A-AA788C7D0B0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{8009CA09-4D54-4382-B5EF-CF2BEC435EE5}</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0833-4EC8-AD9A-AA788C7D0B0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{0957D7A5-2885-4098-A28C-04CEED8FBD38}</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0833-4EC8-AD9A-AA788C7D0B0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{7C8D8711-922F-4126-8D51-F2E372F51972}</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0833-4EC8-AD9A-AA788C7D0B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10.3</c:v>
                </c:pt>
                <c:pt idx="1">
                  <c:v>9.6</c:v>
                </c:pt>
                <c:pt idx="2">
                  <c:v>8.8000000000000007</c:v>
                </c:pt>
                <c:pt idx="3">
                  <c:v>7</c:v>
                </c:pt>
                <c:pt idx="4">
                  <c:v>6.9</c:v>
                </c:pt>
              </c:numCache>
            </c:numRef>
          </c:xVal>
          <c:yVal>
            <c:numRef>
              <c:f>公会計指標分析・財政指標組合せ分析表!$K$77:$O$77</c:f>
              <c:numCache>
                <c:formatCode>#,##0.0;"▲ "#,##0.0</c:formatCode>
                <c:ptCount val="5"/>
                <c:pt idx="0">
                  <c:v>58.2</c:v>
                </c:pt>
                <c:pt idx="1">
                  <c:v>50.3</c:v>
                </c:pt>
                <c:pt idx="2">
                  <c:v>45.9</c:v>
                </c:pt>
                <c:pt idx="3">
                  <c:v>33.6</c:v>
                </c:pt>
                <c:pt idx="4">
                  <c:v>35.299999999999997</c:v>
                </c:pt>
              </c:numCache>
            </c:numRef>
          </c:yVal>
          <c:smooth val="0"/>
          <c:extLst>
            <c:ext xmlns:c16="http://schemas.microsoft.com/office/drawing/2014/chart" uri="{C3380CC4-5D6E-409C-BE32-E72D297353CC}">
              <c16:uniqueId val="{0000000B-0833-4EC8-AD9A-AA788C7D0B00}"/>
            </c:ext>
          </c:extLst>
        </c:ser>
        <c:dLbls>
          <c:showLegendKey val="0"/>
          <c:showVal val="0"/>
          <c:showCatName val="0"/>
          <c:showSerName val="0"/>
          <c:showPercent val="0"/>
          <c:showBubbleSize val="0"/>
        </c:dLbls>
        <c:axId val="72550656"/>
        <c:axId val="72745344"/>
      </c:scatterChart>
      <c:valAx>
        <c:axId val="72550656"/>
        <c:scaling>
          <c:orientation val="minMax"/>
          <c:max val="10.6"/>
          <c:min val="6.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2745344"/>
        <c:crosses val="autoZero"/>
        <c:crossBetween val="midCat"/>
      </c:valAx>
      <c:valAx>
        <c:axId val="72745344"/>
        <c:scaling>
          <c:orientation val="minMax"/>
          <c:max val="63"/>
          <c:min val="3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72550656"/>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福岡県古賀市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58,499
57,979
42.07
20,262,055
19,493,371
733,327
11,598,478
14,765,475</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5.1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－３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－３</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[0.68]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49/85</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0.52</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市税（市民税、固定資産税）増収等により、前年度比で</a:t>
          </a:r>
          <a:r>
            <a:rPr kumimoji="1" lang="en-US" altLang="ja-JP" sz="1300">
              <a:latin typeface="ＭＳ Ｐゴシック"/>
            </a:rPr>
            <a:t>0.01</a:t>
          </a:r>
          <a:r>
            <a:rPr kumimoji="1" lang="ja-JP" altLang="en-US" sz="1300">
              <a:latin typeface="ＭＳ Ｐゴシック"/>
            </a:rPr>
            <a:t>ポイント上昇したものの、平成</a:t>
          </a:r>
          <a:r>
            <a:rPr kumimoji="1" lang="en-US" altLang="ja-JP" sz="1300">
              <a:latin typeface="ＭＳ Ｐゴシック"/>
            </a:rPr>
            <a:t>27</a:t>
          </a:r>
          <a:r>
            <a:rPr kumimoji="1" lang="ja-JP" altLang="en-US" sz="1300">
              <a:latin typeface="ＭＳ Ｐゴシック"/>
            </a:rPr>
            <a:t>年度同様、類似団体内平均値を下回った。引き続き、税収増加等の自主財源の確保と、歳出の見直しによる削減を図り、財政基盤の強化に努める。</a:t>
          </a:r>
          <a:endParaRPr kumimoji="1" lang="en-US" altLang="ja-JP"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44</xdr:row>
      <xdr:rowOff>165100</xdr:rowOff>
    </xdr:from>
    <xdr:to>
      <xdr:col>8</xdr:col>
      <xdr:colOff>355600</xdr:colOff>
      <xdr:row>44</xdr:row>
      <xdr:rowOff>165100</xdr:rowOff>
    </xdr:to>
    <xdr:cxnSp macro="">
      <xdr:nvCxnSpPr>
        <xdr:cNvPr id="50" name="直線コネクタ 49"/>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42</xdr:row>
      <xdr:rowOff>25400</xdr:rowOff>
    </xdr:from>
    <xdr:to>
      <xdr:col>8</xdr:col>
      <xdr:colOff>355600</xdr:colOff>
      <xdr:row>42</xdr:row>
      <xdr:rowOff>25400</xdr:rowOff>
    </xdr:to>
    <xdr:cxnSp macro="">
      <xdr:nvCxnSpPr>
        <xdr:cNvPr id="52" name="直線コネクタ 51"/>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57150</xdr:rowOff>
    </xdr:from>
    <xdr:to>
      <xdr:col>8</xdr:col>
      <xdr:colOff>355600</xdr:colOff>
      <xdr:row>39</xdr:row>
      <xdr:rowOff>57150</xdr:rowOff>
    </xdr:to>
    <xdr:cxnSp macro="">
      <xdr:nvCxnSpPr>
        <xdr:cNvPr id="54" name="直線コネクタ 53"/>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88900</xdr:rowOff>
    </xdr:from>
    <xdr:to>
      <xdr:col>8</xdr:col>
      <xdr:colOff>355600</xdr:colOff>
      <xdr:row>36</xdr:row>
      <xdr:rowOff>88900</xdr:rowOff>
    </xdr:to>
    <xdr:cxnSp macro="">
      <xdr:nvCxnSpPr>
        <xdr:cNvPr id="56" name="直線コネクタ 55"/>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58" name="直線コネクタ 57"/>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0"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115570</xdr:rowOff>
    </xdr:from>
    <xdr:to>
      <xdr:col>7</xdr:col>
      <xdr:colOff>152400</xdr:colOff>
      <xdr:row>45</xdr:row>
      <xdr:rowOff>41910</xdr:rowOff>
    </xdr:to>
    <xdr:cxnSp macro="">
      <xdr:nvCxnSpPr>
        <xdr:cNvPr id="61" name="直線コネクタ 60"/>
        <xdr:cNvCxnSpPr/>
      </xdr:nvCxnSpPr>
      <xdr:spPr>
        <a:xfrm flipV="1">
          <a:off x="4953000" y="6116320"/>
          <a:ext cx="0" cy="16408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13987</xdr:rowOff>
    </xdr:from>
    <xdr:ext cx="762000" cy="259045"/>
    <xdr:sp macro="" textlink="">
      <xdr:nvSpPr>
        <xdr:cNvPr id="62" name="財政力最小値テキスト"/>
        <xdr:cNvSpPr txBox="1"/>
      </xdr:nvSpPr>
      <xdr:spPr>
        <a:xfrm>
          <a:off x="5041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0.38</a:t>
          </a:r>
          <a:endParaRPr kumimoji="1" lang="ja-JP" altLang="en-US" sz="1000" b="1">
            <a:latin typeface="ＭＳ Ｐゴシック"/>
          </a:endParaRPr>
        </a:p>
      </xdr:txBody>
    </xdr:sp>
    <xdr:clientData/>
  </xdr:oneCellAnchor>
  <xdr:twoCellAnchor>
    <xdr:from>
      <xdr:col>7</xdr:col>
      <xdr:colOff>63500</xdr:colOff>
      <xdr:row>45</xdr:row>
      <xdr:rowOff>41910</xdr:rowOff>
    </xdr:from>
    <xdr:to>
      <xdr:col>7</xdr:col>
      <xdr:colOff>241300</xdr:colOff>
      <xdr:row>45</xdr:row>
      <xdr:rowOff>41910</xdr:rowOff>
    </xdr:to>
    <xdr:cxnSp macro="">
      <xdr:nvCxnSpPr>
        <xdr:cNvPr id="63" name="直線コネクタ 62"/>
        <xdr:cNvCxnSpPr/>
      </xdr:nvCxnSpPr>
      <xdr:spPr>
        <a:xfrm>
          <a:off x="4864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30497</xdr:rowOff>
    </xdr:from>
    <xdr:ext cx="762000" cy="259045"/>
    <xdr:sp macro="" textlink="">
      <xdr:nvSpPr>
        <xdr:cNvPr id="64" name="財政力最大値テキスト"/>
        <xdr:cNvSpPr txBox="1"/>
      </xdr:nvSpPr>
      <xdr:spPr>
        <a:xfrm>
          <a:off x="5041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1.06</a:t>
          </a:r>
          <a:endParaRPr kumimoji="1" lang="ja-JP" altLang="en-US" sz="1000" b="1">
            <a:latin typeface="ＭＳ Ｐゴシック"/>
          </a:endParaRPr>
        </a:p>
      </xdr:txBody>
    </xdr:sp>
    <xdr:clientData/>
  </xdr:oneCellAnchor>
  <xdr:twoCellAnchor>
    <xdr:from>
      <xdr:col>7</xdr:col>
      <xdr:colOff>63500</xdr:colOff>
      <xdr:row>35</xdr:row>
      <xdr:rowOff>115570</xdr:rowOff>
    </xdr:from>
    <xdr:to>
      <xdr:col>7</xdr:col>
      <xdr:colOff>241300</xdr:colOff>
      <xdr:row>35</xdr:row>
      <xdr:rowOff>115570</xdr:rowOff>
    </xdr:to>
    <xdr:cxnSp macro="">
      <xdr:nvCxnSpPr>
        <xdr:cNvPr id="65" name="直線コネクタ 64"/>
        <xdr:cNvCxnSpPr/>
      </xdr:nvCxnSpPr>
      <xdr:spPr>
        <a:xfrm>
          <a:off x="4864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41</xdr:row>
      <xdr:rowOff>3810</xdr:rowOff>
    </xdr:from>
    <xdr:to>
      <xdr:col>7</xdr:col>
      <xdr:colOff>152400</xdr:colOff>
      <xdr:row>41</xdr:row>
      <xdr:rowOff>27940</xdr:rowOff>
    </xdr:to>
    <xdr:cxnSp macro="">
      <xdr:nvCxnSpPr>
        <xdr:cNvPr id="66" name="直線コネクタ 65"/>
        <xdr:cNvCxnSpPr/>
      </xdr:nvCxnSpPr>
      <xdr:spPr>
        <a:xfrm flipV="1">
          <a:off x="4114800" y="70332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39</xdr:row>
      <xdr:rowOff>44467</xdr:rowOff>
    </xdr:from>
    <xdr:ext cx="762000" cy="259045"/>
    <xdr:sp macro="" textlink="">
      <xdr:nvSpPr>
        <xdr:cNvPr id="67" name="財政力平均値テキスト"/>
        <xdr:cNvSpPr txBox="1"/>
      </xdr:nvSpPr>
      <xdr:spPr>
        <a:xfrm>
          <a:off x="5041900" y="673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0.72</a:t>
          </a:r>
          <a:endParaRPr kumimoji="1" lang="ja-JP" altLang="en-US" sz="1000" b="1">
            <a:solidFill>
              <a:srgbClr val="000080"/>
            </a:solidFill>
            <a:latin typeface="ＭＳ Ｐゴシック"/>
          </a:endParaRPr>
        </a:p>
      </xdr:txBody>
    </xdr:sp>
    <xdr:clientData/>
  </xdr:oneCellAnchor>
  <xdr:twoCellAnchor>
    <xdr:from>
      <xdr:col>7</xdr:col>
      <xdr:colOff>101600</xdr:colOff>
      <xdr:row>40</xdr:row>
      <xdr:rowOff>27940</xdr:rowOff>
    </xdr:from>
    <xdr:to>
      <xdr:col>7</xdr:col>
      <xdr:colOff>203200</xdr:colOff>
      <xdr:row>40</xdr:row>
      <xdr:rowOff>129540</xdr:rowOff>
    </xdr:to>
    <xdr:sp macro="" textlink="">
      <xdr:nvSpPr>
        <xdr:cNvPr id="68" name="フローチャート : 判断 67"/>
        <xdr:cNvSpPr/>
      </xdr:nvSpPr>
      <xdr:spPr>
        <a:xfrm>
          <a:off x="49022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41</xdr:row>
      <xdr:rowOff>27940</xdr:rowOff>
    </xdr:from>
    <xdr:to>
      <xdr:col>6</xdr:col>
      <xdr:colOff>0</xdr:colOff>
      <xdr:row>41</xdr:row>
      <xdr:rowOff>52070</xdr:rowOff>
    </xdr:to>
    <xdr:cxnSp macro="">
      <xdr:nvCxnSpPr>
        <xdr:cNvPr id="69" name="直線コネクタ 68"/>
        <xdr:cNvCxnSpPr/>
      </xdr:nvCxnSpPr>
      <xdr:spPr>
        <a:xfrm flipV="1">
          <a:off x="3225800" y="70573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40</xdr:row>
      <xdr:rowOff>52070</xdr:rowOff>
    </xdr:from>
    <xdr:to>
      <xdr:col>6</xdr:col>
      <xdr:colOff>50800</xdr:colOff>
      <xdr:row>40</xdr:row>
      <xdr:rowOff>153670</xdr:rowOff>
    </xdr:to>
    <xdr:sp macro="" textlink="">
      <xdr:nvSpPr>
        <xdr:cNvPr id="70" name="フローチャート : 判断 69"/>
        <xdr:cNvSpPr/>
      </xdr:nvSpPr>
      <xdr:spPr>
        <a:xfrm>
          <a:off x="4064000" y="691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38</xdr:row>
      <xdr:rowOff>163847</xdr:rowOff>
    </xdr:from>
    <xdr:ext cx="736600" cy="259045"/>
    <xdr:sp macro="" textlink="">
      <xdr:nvSpPr>
        <xdr:cNvPr id="71" name="テキスト ボックス 70"/>
        <xdr:cNvSpPr txBox="1"/>
      </xdr:nvSpPr>
      <xdr:spPr>
        <a:xfrm>
          <a:off x="3733800" y="667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0.71</a:t>
          </a:r>
          <a:endParaRPr kumimoji="1" lang="ja-JP" altLang="en-US" sz="1000" b="1">
            <a:solidFill>
              <a:srgbClr val="000080"/>
            </a:solidFill>
            <a:latin typeface="ＭＳ Ｐゴシック"/>
          </a:endParaRPr>
        </a:p>
      </xdr:txBody>
    </xdr:sp>
    <xdr:clientData/>
  </xdr:oneCellAnchor>
  <xdr:twoCellAnchor>
    <xdr:from>
      <xdr:col>3</xdr:col>
      <xdr:colOff>279400</xdr:colOff>
      <xdr:row>41</xdr:row>
      <xdr:rowOff>52070</xdr:rowOff>
    </xdr:from>
    <xdr:to>
      <xdr:col>4</xdr:col>
      <xdr:colOff>482600</xdr:colOff>
      <xdr:row>41</xdr:row>
      <xdr:rowOff>76200</xdr:rowOff>
    </xdr:to>
    <xdr:cxnSp macro="">
      <xdr:nvCxnSpPr>
        <xdr:cNvPr id="72" name="直線コネクタ 71"/>
        <xdr:cNvCxnSpPr/>
      </xdr:nvCxnSpPr>
      <xdr:spPr>
        <a:xfrm flipV="1">
          <a:off x="2336800" y="7081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41</xdr:row>
      <xdr:rowOff>73660</xdr:rowOff>
    </xdr:from>
    <xdr:to>
      <xdr:col>4</xdr:col>
      <xdr:colOff>533400</xdr:colOff>
      <xdr:row>42</xdr:row>
      <xdr:rowOff>3810</xdr:rowOff>
    </xdr:to>
    <xdr:sp macro="" textlink="">
      <xdr:nvSpPr>
        <xdr:cNvPr id="73" name="フローチャート : 判断 72"/>
        <xdr:cNvSpPr/>
      </xdr:nvSpPr>
      <xdr:spPr>
        <a:xfrm>
          <a:off x="3175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160037</xdr:rowOff>
    </xdr:from>
    <xdr:ext cx="762000" cy="259045"/>
    <xdr:sp macro="" textlink="">
      <xdr:nvSpPr>
        <xdr:cNvPr id="74" name="テキスト ボックス 73"/>
        <xdr:cNvSpPr txBox="1"/>
      </xdr:nvSpPr>
      <xdr:spPr>
        <a:xfrm>
          <a:off x="2844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41</xdr:row>
      <xdr:rowOff>76200</xdr:rowOff>
    </xdr:from>
    <xdr:to>
      <xdr:col>3</xdr:col>
      <xdr:colOff>279400</xdr:colOff>
      <xdr:row>41</xdr:row>
      <xdr:rowOff>76200</xdr:rowOff>
    </xdr:to>
    <xdr:cxnSp macro="">
      <xdr:nvCxnSpPr>
        <xdr:cNvPr id="75" name="直線コネクタ 74"/>
        <xdr:cNvCxnSpPr/>
      </xdr:nvCxnSpPr>
      <xdr:spPr>
        <a:xfrm>
          <a:off x="14478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41</xdr:row>
      <xdr:rowOff>73660</xdr:rowOff>
    </xdr:from>
    <xdr:to>
      <xdr:col>3</xdr:col>
      <xdr:colOff>330200</xdr:colOff>
      <xdr:row>42</xdr:row>
      <xdr:rowOff>3810</xdr:rowOff>
    </xdr:to>
    <xdr:sp macro="" textlink="">
      <xdr:nvSpPr>
        <xdr:cNvPr id="76" name="フローチャート : 判断 75"/>
        <xdr:cNvSpPr/>
      </xdr:nvSpPr>
      <xdr:spPr>
        <a:xfrm>
          <a:off x="2286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160037</xdr:rowOff>
    </xdr:from>
    <xdr:ext cx="762000" cy="259045"/>
    <xdr:sp macro="" textlink="">
      <xdr:nvSpPr>
        <xdr:cNvPr id="77" name="テキスト ボックス 76"/>
        <xdr:cNvSpPr txBox="1"/>
      </xdr:nvSpPr>
      <xdr:spPr>
        <a:xfrm>
          <a:off x="1955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41</xdr:row>
      <xdr:rowOff>73660</xdr:rowOff>
    </xdr:from>
    <xdr:to>
      <xdr:col>2</xdr:col>
      <xdr:colOff>127000</xdr:colOff>
      <xdr:row>42</xdr:row>
      <xdr:rowOff>3810</xdr:rowOff>
    </xdr:to>
    <xdr:sp macro="" textlink="">
      <xdr:nvSpPr>
        <xdr:cNvPr id="78" name="フローチャート : 判断 77"/>
        <xdr:cNvSpPr/>
      </xdr:nvSpPr>
      <xdr:spPr>
        <a:xfrm>
          <a:off x="1397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160037</xdr:rowOff>
    </xdr:from>
    <xdr:ext cx="762000" cy="259045"/>
    <xdr:sp macro="" textlink="">
      <xdr:nvSpPr>
        <xdr:cNvPr id="79" name="テキスト ボックス 78"/>
        <xdr:cNvSpPr txBox="1"/>
      </xdr:nvSpPr>
      <xdr:spPr>
        <a:xfrm>
          <a:off x="1066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0" name="テキスト ボックス 79"/>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1" name="テキスト ボックス 80"/>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2" name="テキスト ボックス 81"/>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3" name="テキスト ボックス 82"/>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4" name="テキスト ボックス 83"/>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40</xdr:row>
      <xdr:rowOff>124460</xdr:rowOff>
    </xdr:from>
    <xdr:to>
      <xdr:col>7</xdr:col>
      <xdr:colOff>203200</xdr:colOff>
      <xdr:row>41</xdr:row>
      <xdr:rowOff>54610</xdr:rowOff>
    </xdr:to>
    <xdr:sp macro="" textlink="">
      <xdr:nvSpPr>
        <xdr:cNvPr id="85" name="円/楕円 84"/>
        <xdr:cNvSpPr/>
      </xdr:nvSpPr>
      <xdr:spPr>
        <a:xfrm>
          <a:off x="4902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40</xdr:row>
      <xdr:rowOff>96537</xdr:rowOff>
    </xdr:from>
    <xdr:ext cx="762000" cy="259045"/>
    <xdr:sp macro="" textlink="">
      <xdr:nvSpPr>
        <xdr:cNvPr id="86" name="財政力該当値テキスト"/>
        <xdr:cNvSpPr txBox="1"/>
      </xdr:nvSpPr>
      <xdr:spPr>
        <a:xfrm>
          <a:off x="5041900" y="695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0.68</a:t>
          </a:r>
          <a:endParaRPr kumimoji="1" lang="ja-JP" altLang="en-US" sz="1000" b="1">
            <a:solidFill>
              <a:srgbClr val="FF0000"/>
            </a:solidFill>
            <a:latin typeface="ＭＳ Ｐゴシック"/>
          </a:endParaRPr>
        </a:p>
      </xdr:txBody>
    </xdr:sp>
    <xdr:clientData/>
  </xdr:oneCellAnchor>
  <xdr:twoCellAnchor>
    <xdr:from>
      <xdr:col>5</xdr:col>
      <xdr:colOff>635000</xdr:colOff>
      <xdr:row>40</xdr:row>
      <xdr:rowOff>148590</xdr:rowOff>
    </xdr:from>
    <xdr:to>
      <xdr:col>6</xdr:col>
      <xdr:colOff>50800</xdr:colOff>
      <xdr:row>41</xdr:row>
      <xdr:rowOff>78740</xdr:rowOff>
    </xdr:to>
    <xdr:sp macro="" textlink="">
      <xdr:nvSpPr>
        <xdr:cNvPr id="87" name="円/楕円 86"/>
        <xdr:cNvSpPr/>
      </xdr:nvSpPr>
      <xdr:spPr>
        <a:xfrm>
          <a:off x="4064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63517</xdr:rowOff>
    </xdr:from>
    <xdr:ext cx="736600" cy="259045"/>
    <xdr:sp macro="" textlink="">
      <xdr:nvSpPr>
        <xdr:cNvPr id="88" name="テキスト ボックス 87"/>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0.67</a:t>
          </a:r>
          <a:endParaRPr kumimoji="1" lang="ja-JP" altLang="en-US" sz="1000" b="1">
            <a:solidFill>
              <a:srgbClr val="FF0000"/>
            </a:solidFill>
            <a:latin typeface="ＭＳ Ｐゴシック"/>
          </a:endParaRPr>
        </a:p>
      </xdr:txBody>
    </xdr:sp>
    <xdr:clientData/>
  </xdr:oneCellAnchor>
  <xdr:twoCellAnchor>
    <xdr:from>
      <xdr:col>4</xdr:col>
      <xdr:colOff>431800</xdr:colOff>
      <xdr:row>41</xdr:row>
      <xdr:rowOff>1270</xdr:rowOff>
    </xdr:from>
    <xdr:to>
      <xdr:col>4</xdr:col>
      <xdr:colOff>533400</xdr:colOff>
      <xdr:row>41</xdr:row>
      <xdr:rowOff>102870</xdr:rowOff>
    </xdr:to>
    <xdr:sp macro="" textlink="">
      <xdr:nvSpPr>
        <xdr:cNvPr id="89" name="円/楕円 88"/>
        <xdr:cNvSpPr/>
      </xdr:nvSpPr>
      <xdr:spPr>
        <a:xfrm>
          <a:off x="3175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39</xdr:row>
      <xdr:rowOff>113047</xdr:rowOff>
    </xdr:from>
    <xdr:ext cx="762000" cy="259045"/>
    <xdr:sp macro="" textlink="">
      <xdr:nvSpPr>
        <xdr:cNvPr id="90" name="テキスト ボックス 89"/>
        <xdr:cNvSpPr txBox="1"/>
      </xdr:nvSpPr>
      <xdr:spPr>
        <a:xfrm>
          <a:off x="2844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0.66</a:t>
          </a:r>
          <a:endParaRPr kumimoji="1" lang="ja-JP" altLang="en-US" sz="1000" b="1">
            <a:solidFill>
              <a:srgbClr val="FF0000"/>
            </a:solidFill>
            <a:latin typeface="ＭＳ Ｐゴシック"/>
          </a:endParaRPr>
        </a:p>
      </xdr:txBody>
    </xdr:sp>
    <xdr:clientData/>
  </xdr:oneCellAnchor>
  <xdr:twoCellAnchor>
    <xdr:from>
      <xdr:col>3</xdr:col>
      <xdr:colOff>228600</xdr:colOff>
      <xdr:row>41</xdr:row>
      <xdr:rowOff>25400</xdr:rowOff>
    </xdr:from>
    <xdr:to>
      <xdr:col>3</xdr:col>
      <xdr:colOff>330200</xdr:colOff>
      <xdr:row>41</xdr:row>
      <xdr:rowOff>127000</xdr:rowOff>
    </xdr:to>
    <xdr:sp macro="" textlink="">
      <xdr:nvSpPr>
        <xdr:cNvPr id="91" name="円/楕円 90"/>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39</xdr:row>
      <xdr:rowOff>137177</xdr:rowOff>
    </xdr:from>
    <xdr:ext cx="762000" cy="259045"/>
    <xdr:sp macro="" textlink="">
      <xdr:nvSpPr>
        <xdr:cNvPr id="92" name="テキスト ボックス 91"/>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0.65</a:t>
          </a:r>
          <a:endParaRPr kumimoji="1" lang="ja-JP" altLang="en-US" sz="1000" b="1">
            <a:solidFill>
              <a:srgbClr val="FF0000"/>
            </a:solidFill>
            <a:latin typeface="ＭＳ Ｐゴシック"/>
          </a:endParaRPr>
        </a:p>
      </xdr:txBody>
    </xdr:sp>
    <xdr:clientData/>
  </xdr:oneCellAnchor>
  <xdr:twoCellAnchor>
    <xdr:from>
      <xdr:col>2</xdr:col>
      <xdr:colOff>25400</xdr:colOff>
      <xdr:row>41</xdr:row>
      <xdr:rowOff>25400</xdr:rowOff>
    </xdr:from>
    <xdr:to>
      <xdr:col>2</xdr:col>
      <xdr:colOff>127000</xdr:colOff>
      <xdr:row>41</xdr:row>
      <xdr:rowOff>127000</xdr:rowOff>
    </xdr:to>
    <xdr:sp macro="" textlink="">
      <xdr:nvSpPr>
        <xdr:cNvPr id="93" name="円/楕円 92"/>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39</xdr:row>
      <xdr:rowOff>137177</xdr:rowOff>
    </xdr:from>
    <xdr:ext cx="762000" cy="259045"/>
    <xdr:sp macro="" textlink="">
      <xdr:nvSpPr>
        <xdr:cNvPr id="94" name="テキスト ボックス 93"/>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0.65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5" name="正方形/長方形 94"/>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6" name="テキスト ボックス 95"/>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7" name="テキスト ボックス 96"/>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[91.8%]</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98" name="正方形/長方形 97"/>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99" name="正方形/長方形 98"/>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29/85</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0" name="正方形/長方形 99"/>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1" name="正方形/長方形 100"/>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2" name="正方形/長方形 101"/>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3" name="正方形/長方形 102"/>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94.5</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4" name="正方形/長方形 103"/>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5" name="正方形/長方形 104"/>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6" name="正方形/長方形 105"/>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7" name="テキスト ボックス 106"/>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a:t>
          </a:r>
          <a:r>
            <a:rPr kumimoji="1" lang="en-US" altLang="ja-JP" sz="1300">
              <a:latin typeface="ＭＳ Ｐゴシック"/>
            </a:rPr>
            <a:t>27</a:t>
          </a:r>
          <a:r>
            <a:rPr kumimoji="1" lang="ja-JP" altLang="en-US" sz="1300">
              <a:latin typeface="ＭＳ Ｐゴシック"/>
            </a:rPr>
            <a:t>年度で改善が見られたが、地方消費税交付金や臨時財政対策債の減少による一般財源の減少と扶助費の増加を主な要因として、前年度比で</a:t>
          </a:r>
          <a:r>
            <a:rPr kumimoji="1" lang="en-US" altLang="ja-JP" sz="1300">
              <a:latin typeface="ＭＳ Ｐゴシック"/>
            </a:rPr>
            <a:t>2.3</a:t>
          </a:r>
          <a:r>
            <a:rPr kumimoji="1" lang="ja-JP" altLang="en-US" sz="1300">
              <a:latin typeface="ＭＳ Ｐゴシック"/>
            </a:rPr>
            <a:t>ポイント増加した。扶助費の増加傾向は今後も見込まれることから、全ての政策的事業を点検・見直しし、事業の廃止・縮小を含め、経常経費の削減を図る。</a:t>
          </a:r>
        </a:p>
      </xdr:txBody>
    </xdr:sp>
    <xdr:clientData/>
  </xdr:twoCellAnchor>
  <xdr:oneCellAnchor>
    <xdr:from>
      <xdr:col>1</xdr:col>
      <xdr:colOff>38100</xdr:colOff>
      <xdr:row>54</xdr:row>
      <xdr:rowOff>139700</xdr:rowOff>
    </xdr:from>
    <xdr:ext cx="298543" cy="225703"/>
    <xdr:sp macro="" textlink="">
      <xdr:nvSpPr>
        <xdr:cNvPr id="108" name="テキスト ボックス 107"/>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09" name="直線コネクタ 108"/>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1" name="直線コネクタ 110"/>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2" name="テキスト ボックス 111"/>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3" name="直線コネクタ 112"/>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4" name="テキスト ボックス 113"/>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5" name="直線コネクタ 114"/>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6" name="テキスト ボックス 115"/>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7" name="直線コネクタ 116"/>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8" name="テキスト ボックス 117"/>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19" name="直線コネクタ 118"/>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0" name="テキスト ボックス 119"/>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1"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105156</xdr:rowOff>
    </xdr:from>
    <xdr:to>
      <xdr:col>7</xdr:col>
      <xdr:colOff>152400</xdr:colOff>
      <xdr:row>65</xdr:row>
      <xdr:rowOff>162306</xdr:rowOff>
    </xdr:to>
    <xdr:cxnSp macro="">
      <xdr:nvCxnSpPr>
        <xdr:cNvPr id="122" name="直線コネクタ 121"/>
        <xdr:cNvCxnSpPr/>
      </xdr:nvCxnSpPr>
      <xdr:spPr>
        <a:xfrm flipV="1">
          <a:off x="4953000" y="10220706"/>
          <a:ext cx="0" cy="10858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134383</xdr:rowOff>
    </xdr:from>
    <xdr:ext cx="762000" cy="259045"/>
    <xdr:sp macro="" textlink="">
      <xdr:nvSpPr>
        <xdr:cNvPr id="123" name="財政構造の弾力性最小値テキスト"/>
        <xdr:cNvSpPr txBox="1"/>
      </xdr:nvSpPr>
      <xdr:spPr>
        <a:xfrm>
          <a:off x="5041900" y="1127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105.6</a:t>
          </a:r>
          <a:endParaRPr kumimoji="1" lang="ja-JP" altLang="en-US" sz="1000" b="1">
            <a:latin typeface="ＭＳ Ｐゴシック"/>
          </a:endParaRPr>
        </a:p>
      </xdr:txBody>
    </xdr:sp>
    <xdr:clientData/>
  </xdr:oneCellAnchor>
  <xdr:twoCellAnchor>
    <xdr:from>
      <xdr:col>7</xdr:col>
      <xdr:colOff>63500</xdr:colOff>
      <xdr:row>65</xdr:row>
      <xdr:rowOff>162306</xdr:rowOff>
    </xdr:from>
    <xdr:to>
      <xdr:col>7</xdr:col>
      <xdr:colOff>241300</xdr:colOff>
      <xdr:row>65</xdr:row>
      <xdr:rowOff>162306</xdr:rowOff>
    </xdr:to>
    <xdr:cxnSp macro="">
      <xdr:nvCxnSpPr>
        <xdr:cNvPr id="124" name="直線コネクタ 123"/>
        <xdr:cNvCxnSpPr/>
      </xdr:nvCxnSpPr>
      <xdr:spPr>
        <a:xfrm>
          <a:off x="4864100" y="11306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20083</xdr:rowOff>
    </xdr:from>
    <xdr:ext cx="762000" cy="259045"/>
    <xdr:sp macro="" textlink="">
      <xdr:nvSpPr>
        <xdr:cNvPr id="125" name="財政構造の弾力性最大値テキスト"/>
        <xdr:cNvSpPr txBox="1"/>
      </xdr:nvSpPr>
      <xdr:spPr>
        <a:xfrm>
          <a:off x="5041900" y="9964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83.1</a:t>
          </a:r>
          <a:endParaRPr kumimoji="1" lang="ja-JP" altLang="en-US" sz="1000" b="1">
            <a:latin typeface="ＭＳ Ｐゴシック"/>
          </a:endParaRPr>
        </a:p>
      </xdr:txBody>
    </xdr:sp>
    <xdr:clientData/>
  </xdr:oneCellAnchor>
  <xdr:twoCellAnchor>
    <xdr:from>
      <xdr:col>7</xdr:col>
      <xdr:colOff>63500</xdr:colOff>
      <xdr:row>59</xdr:row>
      <xdr:rowOff>105156</xdr:rowOff>
    </xdr:from>
    <xdr:to>
      <xdr:col>7</xdr:col>
      <xdr:colOff>241300</xdr:colOff>
      <xdr:row>59</xdr:row>
      <xdr:rowOff>105156</xdr:rowOff>
    </xdr:to>
    <xdr:cxnSp macro="">
      <xdr:nvCxnSpPr>
        <xdr:cNvPr id="126" name="直線コネクタ 125"/>
        <xdr:cNvCxnSpPr/>
      </xdr:nvCxnSpPr>
      <xdr:spPr>
        <a:xfrm>
          <a:off x="4864100" y="1022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71120</xdr:rowOff>
    </xdr:from>
    <xdr:to>
      <xdr:col>7</xdr:col>
      <xdr:colOff>152400</xdr:colOff>
      <xdr:row>62</xdr:row>
      <xdr:rowOff>10668</xdr:rowOff>
    </xdr:to>
    <xdr:cxnSp macro="">
      <xdr:nvCxnSpPr>
        <xdr:cNvPr id="127" name="直線コネクタ 126"/>
        <xdr:cNvCxnSpPr/>
      </xdr:nvCxnSpPr>
      <xdr:spPr>
        <a:xfrm>
          <a:off x="4114800" y="10529570"/>
          <a:ext cx="8382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28465</xdr:rowOff>
    </xdr:from>
    <xdr:ext cx="762000" cy="259045"/>
    <xdr:sp macro="" textlink="">
      <xdr:nvSpPr>
        <xdr:cNvPr id="128" name="財政構造の弾力性平均値テキスト"/>
        <xdr:cNvSpPr txBox="1"/>
      </xdr:nvSpPr>
      <xdr:spPr>
        <a:xfrm>
          <a:off x="5041900" y="10658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93.8</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56388</xdr:rowOff>
    </xdr:from>
    <xdr:to>
      <xdr:col>7</xdr:col>
      <xdr:colOff>203200</xdr:colOff>
      <xdr:row>62</xdr:row>
      <xdr:rowOff>157988</xdr:rowOff>
    </xdr:to>
    <xdr:sp macro="" textlink="">
      <xdr:nvSpPr>
        <xdr:cNvPr id="129" name="フローチャート : 判断 128"/>
        <xdr:cNvSpPr/>
      </xdr:nvSpPr>
      <xdr:spPr>
        <a:xfrm>
          <a:off x="49022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71120</xdr:rowOff>
    </xdr:from>
    <xdr:to>
      <xdr:col>6</xdr:col>
      <xdr:colOff>0</xdr:colOff>
      <xdr:row>62</xdr:row>
      <xdr:rowOff>54102</xdr:rowOff>
    </xdr:to>
    <xdr:cxnSp macro="">
      <xdr:nvCxnSpPr>
        <xdr:cNvPr id="130" name="直線コネクタ 129"/>
        <xdr:cNvCxnSpPr/>
      </xdr:nvCxnSpPr>
      <xdr:spPr>
        <a:xfrm flipV="1">
          <a:off x="3225800" y="10529570"/>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126492</xdr:rowOff>
    </xdr:from>
    <xdr:to>
      <xdr:col>6</xdr:col>
      <xdr:colOff>50800</xdr:colOff>
      <xdr:row>62</xdr:row>
      <xdr:rowOff>56642</xdr:rowOff>
    </xdr:to>
    <xdr:sp macro="" textlink="">
      <xdr:nvSpPr>
        <xdr:cNvPr id="131" name="フローチャート : 判断 130"/>
        <xdr:cNvSpPr/>
      </xdr:nvSpPr>
      <xdr:spPr>
        <a:xfrm>
          <a:off x="4064000" y="1058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41419</xdr:rowOff>
    </xdr:from>
    <xdr:ext cx="736600" cy="259045"/>
    <xdr:sp macro="" textlink="">
      <xdr:nvSpPr>
        <xdr:cNvPr id="132" name="テキスト ボックス 131"/>
        <xdr:cNvSpPr txBox="1"/>
      </xdr:nvSpPr>
      <xdr:spPr>
        <a:xfrm>
          <a:off x="3733800" y="10671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91.7</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104902</xdr:rowOff>
    </xdr:from>
    <xdr:to>
      <xdr:col>4</xdr:col>
      <xdr:colOff>482600</xdr:colOff>
      <xdr:row>62</xdr:row>
      <xdr:rowOff>54102</xdr:rowOff>
    </xdr:to>
    <xdr:cxnSp macro="">
      <xdr:nvCxnSpPr>
        <xdr:cNvPr id="133" name="直線コネクタ 132"/>
        <xdr:cNvCxnSpPr/>
      </xdr:nvCxnSpPr>
      <xdr:spPr>
        <a:xfrm>
          <a:off x="2336800" y="1056335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87884</xdr:rowOff>
    </xdr:from>
    <xdr:to>
      <xdr:col>4</xdr:col>
      <xdr:colOff>533400</xdr:colOff>
      <xdr:row>62</xdr:row>
      <xdr:rowOff>18034</xdr:rowOff>
    </xdr:to>
    <xdr:sp macro="" textlink="">
      <xdr:nvSpPr>
        <xdr:cNvPr id="134" name="フローチャート : 判断 133"/>
        <xdr:cNvSpPr/>
      </xdr:nvSpPr>
      <xdr:spPr>
        <a:xfrm>
          <a:off x="31750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28211</xdr:rowOff>
    </xdr:from>
    <xdr:ext cx="762000" cy="259045"/>
    <xdr:sp macro="" textlink="">
      <xdr:nvSpPr>
        <xdr:cNvPr id="135" name="テキスト ボックス 134"/>
        <xdr:cNvSpPr txBox="1"/>
      </xdr:nvSpPr>
      <xdr:spPr>
        <a:xfrm>
          <a:off x="2844800" y="1031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32512</xdr:rowOff>
    </xdr:from>
    <xdr:to>
      <xdr:col>3</xdr:col>
      <xdr:colOff>279400</xdr:colOff>
      <xdr:row>61</xdr:row>
      <xdr:rowOff>104902</xdr:rowOff>
    </xdr:to>
    <xdr:cxnSp macro="">
      <xdr:nvCxnSpPr>
        <xdr:cNvPr id="136" name="直線コネクタ 135"/>
        <xdr:cNvCxnSpPr/>
      </xdr:nvCxnSpPr>
      <xdr:spPr>
        <a:xfrm>
          <a:off x="1447800" y="1049096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25146</xdr:rowOff>
    </xdr:from>
    <xdr:to>
      <xdr:col>3</xdr:col>
      <xdr:colOff>330200</xdr:colOff>
      <xdr:row>61</xdr:row>
      <xdr:rowOff>126746</xdr:rowOff>
    </xdr:to>
    <xdr:sp macro="" textlink="">
      <xdr:nvSpPr>
        <xdr:cNvPr id="137" name="フローチャート : 判断 136"/>
        <xdr:cNvSpPr/>
      </xdr:nvSpPr>
      <xdr:spPr>
        <a:xfrm>
          <a:off x="2286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136923</xdr:rowOff>
    </xdr:from>
    <xdr:ext cx="762000" cy="259045"/>
    <xdr:sp macro="" textlink="">
      <xdr:nvSpPr>
        <xdr:cNvPr id="138" name="テキスト ボックス 137"/>
        <xdr:cNvSpPr txBox="1"/>
      </xdr:nvSpPr>
      <xdr:spPr>
        <a:xfrm>
          <a:off x="1955800" y="1025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54102</xdr:rowOff>
    </xdr:from>
    <xdr:to>
      <xdr:col>2</xdr:col>
      <xdr:colOff>127000</xdr:colOff>
      <xdr:row>61</xdr:row>
      <xdr:rowOff>155702</xdr:rowOff>
    </xdr:to>
    <xdr:sp macro="" textlink="">
      <xdr:nvSpPr>
        <xdr:cNvPr id="139" name="フローチャート : 判断 138"/>
        <xdr:cNvSpPr/>
      </xdr:nvSpPr>
      <xdr:spPr>
        <a:xfrm>
          <a:off x="1397000" y="1051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140479</xdr:rowOff>
    </xdr:from>
    <xdr:ext cx="762000" cy="259045"/>
    <xdr:sp macro="" textlink="">
      <xdr:nvSpPr>
        <xdr:cNvPr id="140" name="テキスト ボックス 139"/>
        <xdr:cNvSpPr txBox="1"/>
      </xdr:nvSpPr>
      <xdr:spPr>
        <a:xfrm>
          <a:off x="1066800" y="1059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1" name="テキスト ボックス 140"/>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2" name="テキスト ボックス 141"/>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3" name="テキスト ボックス 142"/>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4" name="テキスト ボックス 143"/>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5" name="テキスト ボックス 144"/>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61</xdr:row>
      <xdr:rowOff>131318</xdr:rowOff>
    </xdr:from>
    <xdr:to>
      <xdr:col>7</xdr:col>
      <xdr:colOff>203200</xdr:colOff>
      <xdr:row>62</xdr:row>
      <xdr:rowOff>61468</xdr:rowOff>
    </xdr:to>
    <xdr:sp macro="" textlink="">
      <xdr:nvSpPr>
        <xdr:cNvPr id="146" name="円/楕円 145"/>
        <xdr:cNvSpPr/>
      </xdr:nvSpPr>
      <xdr:spPr>
        <a:xfrm>
          <a:off x="49022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147845</xdr:rowOff>
    </xdr:from>
    <xdr:ext cx="762000" cy="259045"/>
    <xdr:sp macro="" textlink="">
      <xdr:nvSpPr>
        <xdr:cNvPr id="147" name="財政構造の弾力性該当値テキスト"/>
        <xdr:cNvSpPr txBox="1"/>
      </xdr:nvSpPr>
      <xdr:spPr>
        <a:xfrm>
          <a:off x="5041900" y="10434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91.8</a:t>
          </a:r>
          <a:endParaRPr kumimoji="1" lang="ja-JP" altLang="en-US" sz="1000" b="1">
            <a:solidFill>
              <a:srgbClr val="FF0000"/>
            </a:solidFill>
            <a:latin typeface="ＭＳ Ｐゴシック"/>
          </a:endParaRPr>
        </a:p>
      </xdr:txBody>
    </xdr:sp>
    <xdr:clientData/>
  </xdr:oneCellAnchor>
  <xdr:twoCellAnchor>
    <xdr:from>
      <xdr:col>5</xdr:col>
      <xdr:colOff>635000</xdr:colOff>
      <xdr:row>61</xdr:row>
      <xdr:rowOff>20320</xdr:rowOff>
    </xdr:from>
    <xdr:to>
      <xdr:col>6</xdr:col>
      <xdr:colOff>50800</xdr:colOff>
      <xdr:row>61</xdr:row>
      <xdr:rowOff>121920</xdr:rowOff>
    </xdr:to>
    <xdr:sp macro="" textlink="">
      <xdr:nvSpPr>
        <xdr:cNvPr id="148" name="円/楕円 147"/>
        <xdr:cNvSpPr/>
      </xdr:nvSpPr>
      <xdr:spPr>
        <a:xfrm>
          <a:off x="4064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132097</xdr:rowOff>
    </xdr:from>
    <xdr:ext cx="736600" cy="259045"/>
    <xdr:sp macro="" textlink="">
      <xdr:nvSpPr>
        <xdr:cNvPr id="149" name="テキスト ボックス 148"/>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89.5</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3302</xdr:rowOff>
    </xdr:from>
    <xdr:to>
      <xdr:col>4</xdr:col>
      <xdr:colOff>533400</xdr:colOff>
      <xdr:row>62</xdr:row>
      <xdr:rowOff>104902</xdr:rowOff>
    </xdr:to>
    <xdr:sp macro="" textlink="">
      <xdr:nvSpPr>
        <xdr:cNvPr id="150" name="円/楕円 149"/>
        <xdr:cNvSpPr/>
      </xdr:nvSpPr>
      <xdr:spPr>
        <a:xfrm>
          <a:off x="3175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89679</xdr:rowOff>
    </xdr:from>
    <xdr:ext cx="762000" cy="259045"/>
    <xdr:sp macro="" textlink="">
      <xdr:nvSpPr>
        <xdr:cNvPr id="151" name="テキスト ボックス 150"/>
        <xdr:cNvSpPr txBox="1"/>
      </xdr:nvSpPr>
      <xdr:spPr>
        <a:xfrm>
          <a:off x="2844800" y="10719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92.7</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54102</xdr:rowOff>
    </xdr:from>
    <xdr:to>
      <xdr:col>3</xdr:col>
      <xdr:colOff>330200</xdr:colOff>
      <xdr:row>61</xdr:row>
      <xdr:rowOff>155702</xdr:rowOff>
    </xdr:to>
    <xdr:sp macro="" textlink="">
      <xdr:nvSpPr>
        <xdr:cNvPr id="152" name="円/楕円 151"/>
        <xdr:cNvSpPr/>
      </xdr:nvSpPr>
      <xdr:spPr>
        <a:xfrm>
          <a:off x="2286000" y="1051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140479</xdr:rowOff>
    </xdr:from>
    <xdr:ext cx="762000" cy="259045"/>
    <xdr:sp macro="" textlink="">
      <xdr:nvSpPr>
        <xdr:cNvPr id="153" name="テキスト ボックス 152"/>
        <xdr:cNvSpPr txBox="1"/>
      </xdr:nvSpPr>
      <xdr:spPr>
        <a:xfrm>
          <a:off x="1955800" y="1059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90.2</a:t>
          </a:r>
          <a:endParaRPr kumimoji="1" lang="ja-JP" altLang="en-US" sz="1000" b="1">
            <a:solidFill>
              <a:srgbClr val="FF0000"/>
            </a:solidFill>
            <a:latin typeface="ＭＳ Ｐゴシック"/>
          </a:endParaRPr>
        </a:p>
      </xdr:txBody>
    </xdr:sp>
    <xdr:clientData/>
  </xdr:oneCellAnchor>
  <xdr:twoCellAnchor>
    <xdr:from>
      <xdr:col>2</xdr:col>
      <xdr:colOff>25400</xdr:colOff>
      <xdr:row>60</xdr:row>
      <xdr:rowOff>153162</xdr:rowOff>
    </xdr:from>
    <xdr:to>
      <xdr:col>2</xdr:col>
      <xdr:colOff>127000</xdr:colOff>
      <xdr:row>61</xdr:row>
      <xdr:rowOff>83312</xdr:rowOff>
    </xdr:to>
    <xdr:sp macro="" textlink="">
      <xdr:nvSpPr>
        <xdr:cNvPr id="154" name="円/楕円 153"/>
        <xdr:cNvSpPr/>
      </xdr:nvSpPr>
      <xdr:spPr>
        <a:xfrm>
          <a:off x="13970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93489</xdr:rowOff>
    </xdr:from>
    <xdr:ext cx="762000" cy="259045"/>
    <xdr:sp macro="" textlink="">
      <xdr:nvSpPr>
        <xdr:cNvPr id="155" name="テキスト ボックス 154"/>
        <xdr:cNvSpPr txBox="1"/>
      </xdr:nvSpPr>
      <xdr:spPr>
        <a:xfrm>
          <a:off x="1066800" y="1020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88.7</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6" name="正方形/長方形 155"/>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7" name="テキスト ボックス 156"/>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58" name="テキスト ボックス 157"/>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[89,529</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59" name="正方形/長方形 158"/>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0" name="正方形/長方形 159"/>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15/85</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1" name="正方形/長方形 160"/>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2" name="正方形/長方形 161"/>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3" name="正方形/長方形 162"/>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4" name="正方形/長方形 163"/>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111,450</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5" name="正方形/長方形 164"/>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6" name="正方形/長方形 165"/>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7" name="正方形/長方形 166"/>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68" name="テキスト ボックス 167"/>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例年、類似団体内平均値を下回っているものの、人件費が増加傾向にあること等から類似団体内平均値との差は小さくなっている。今後は、公共施設等総合管理計画に基づく予防保全に係る経費の増加が見込まれるが、類似団体内平均値を下回るよう引き続き適正な支出に努める。</a:t>
          </a:r>
        </a:p>
      </xdr:txBody>
    </xdr:sp>
    <xdr:clientData/>
  </xdr:twoCellAnchor>
  <xdr:oneCellAnchor>
    <xdr:from>
      <xdr:col>1</xdr:col>
      <xdr:colOff>38100</xdr:colOff>
      <xdr:row>77</xdr:row>
      <xdr:rowOff>6350</xdr:rowOff>
    </xdr:from>
    <xdr:ext cx="349839" cy="225703"/>
    <xdr:sp macro="" textlink="">
      <xdr:nvSpPr>
        <xdr:cNvPr id="169" name="テキスト ボックス 168"/>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0" name="直線コネクタ 169"/>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1" name="テキスト ボックス 170"/>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2" name="直線コネクタ 171"/>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3" name="テキスト ボックス 172"/>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4" name="直線コネクタ 173"/>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5" name="テキスト ボックス 174"/>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6" name="直線コネクタ 175"/>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7" name="テキスト ボックス 176"/>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78" name="直線コネクタ 177"/>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79" name="テキスト ボックス 178"/>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0" name="直線コネクタ 179"/>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1" name="テキスト ボックス 180"/>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2" name="直線コネクタ 18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3" name="テキスト ボックス 182"/>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4"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113268</xdr:rowOff>
    </xdr:from>
    <xdr:to>
      <xdr:col>7</xdr:col>
      <xdr:colOff>152400</xdr:colOff>
      <xdr:row>89</xdr:row>
      <xdr:rowOff>149304</xdr:rowOff>
    </xdr:to>
    <xdr:cxnSp macro="">
      <xdr:nvCxnSpPr>
        <xdr:cNvPr id="185" name="直線コネクタ 184"/>
        <xdr:cNvCxnSpPr/>
      </xdr:nvCxnSpPr>
      <xdr:spPr>
        <a:xfrm flipV="1">
          <a:off x="4953000" y="14000718"/>
          <a:ext cx="0" cy="14076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121381</xdr:rowOff>
    </xdr:from>
    <xdr:ext cx="762000" cy="259045"/>
    <xdr:sp macro="" textlink="">
      <xdr:nvSpPr>
        <xdr:cNvPr id="186" name="人件費・物件費等の状況最小値テキスト"/>
        <xdr:cNvSpPr txBox="1"/>
      </xdr:nvSpPr>
      <xdr:spPr>
        <a:xfrm>
          <a:off x="5041900" y="15380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179,927</a:t>
          </a:r>
          <a:endParaRPr kumimoji="1" lang="ja-JP" altLang="en-US" sz="1000" b="1">
            <a:latin typeface="ＭＳ Ｐゴシック"/>
          </a:endParaRPr>
        </a:p>
      </xdr:txBody>
    </xdr:sp>
    <xdr:clientData/>
  </xdr:oneCellAnchor>
  <xdr:twoCellAnchor>
    <xdr:from>
      <xdr:col>7</xdr:col>
      <xdr:colOff>63500</xdr:colOff>
      <xdr:row>89</xdr:row>
      <xdr:rowOff>149304</xdr:rowOff>
    </xdr:from>
    <xdr:to>
      <xdr:col>7</xdr:col>
      <xdr:colOff>241300</xdr:colOff>
      <xdr:row>89</xdr:row>
      <xdr:rowOff>149304</xdr:rowOff>
    </xdr:to>
    <xdr:cxnSp macro="">
      <xdr:nvCxnSpPr>
        <xdr:cNvPr id="187" name="直線コネクタ 186"/>
        <xdr:cNvCxnSpPr/>
      </xdr:nvCxnSpPr>
      <xdr:spPr>
        <a:xfrm>
          <a:off x="4864100" y="15408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28195</xdr:rowOff>
    </xdr:from>
    <xdr:ext cx="762000" cy="259045"/>
    <xdr:sp macro="" textlink="">
      <xdr:nvSpPr>
        <xdr:cNvPr id="188" name="人件費・物件費等の状況最大値テキスト"/>
        <xdr:cNvSpPr txBox="1"/>
      </xdr:nvSpPr>
      <xdr:spPr>
        <a:xfrm>
          <a:off x="5041900" y="13744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74,923</a:t>
          </a:r>
          <a:endParaRPr kumimoji="1" lang="ja-JP" altLang="en-US" sz="1000" b="1">
            <a:latin typeface="ＭＳ Ｐゴシック"/>
          </a:endParaRPr>
        </a:p>
      </xdr:txBody>
    </xdr:sp>
    <xdr:clientData/>
  </xdr:oneCellAnchor>
  <xdr:twoCellAnchor>
    <xdr:from>
      <xdr:col>7</xdr:col>
      <xdr:colOff>63500</xdr:colOff>
      <xdr:row>81</xdr:row>
      <xdr:rowOff>113268</xdr:rowOff>
    </xdr:from>
    <xdr:to>
      <xdr:col>7</xdr:col>
      <xdr:colOff>241300</xdr:colOff>
      <xdr:row>81</xdr:row>
      <xdr:rowOff>113268</xdr:rowOff>
    </xdr:to>
    <xdr:cxnSp macro="">
      <xdr:nvCxnSpPr>
        <xdr:cNvPr id="189" name="直線コネクタ 188"/>
        <xdr:cNvCxnSpPr/>
      </xdr:nvCxnSpPr>
      <xdr:spPr>
        <a:xfrm>
          <a:off x="4864100" y="14000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137620</xdr:rowOff>
    </xdr:from>
    <xdr:to>
      <xdr:col>7</xdr:col>
      <xdr:colOff>152400</xdr:colOff>
      <xdr:row>82</xdr:row>
      <xdr:rowOff>148236</xdr:rowOff>
    </xdr:to>
    <xdr:cxnSp macro="">
      <xdr:nvCxnSpPr>
        <xdr:cNvPr id="190" name="直線コネクタ 189"/>
        <xdr:cNvCxnSpPr/>
      </xdr:nvCxnSpPr>
      <xdr:spPr>
        <a:xfrm flipV="1">
          <a:off x="4114800" y="14196520"/>
          <a:ext cx="838200" cy="1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133746</xdr:rowOff>
    </xdr:from>
    <xdr:ext cx="762000" cy="259045"/>
    <xdr:sp macro="" textlink="">
      <xdr:nvSpPr>
        <xdr:cNvPr id="191" name="人件費・物件費等の状況平均値テキスト"/>
        <xdr:cNvSpPr txBox="1"/>
      </xdr:nvSpPr>
      <xdr:spPr>
        <a:xfrm>
          <a:off x="5041900" y="143640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107,902</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161669</xdr:rowOff>
    </xdr:from>
    <xdr:to>
      <xdr:col>7</xdr:col>
      <xdr:colOff>203200</xdr:colOff>
      <xdr:row>84</xdr:row>
      <xdr:rowOff>91819</xdr:rowOff>
    </xdr:to>
    <xdr:sp macro="" textlink="">
      <xdr:nvSpPr>
        <xdr:cNvPr id="192" name="フローチャート : 判断 191"/>
        <xdr:cNvSpPr/>
      </xdr:nvSpPr>
      <xdr:spPr>
        <a:xfrm>
          <a:off x="4902200" y="14392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132110</xdr:rowOff>
    </xdr:from>
    <xdr:to>
      <xdr:col>6</xdr:col>
      <xdr:colOff>0</xdr:colOff>
      <xdr:row>82</xdr:row>
      <xdr:rowOff>148236</xdr:rowOff>
    </xdr:to>
    <xdr:cxnSp macro="">
      <xdr:nvCxnSpPr>
        <xdr:cNvPr id="193" name="直線コネクタ 192"/>
        <xdr:cNvCxnSpPr/>
      </xdr:nvCxnSpPr>
      <xdr:spPr>
        <a:xfrm>
          <a:off x="3225800" y="14191010"/>
          <a:ext cx="889000" cy="1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83</xdr:row>
      <xdr:rowOff>136373</xdr:rowOff>
    </xdr:from>
    <xdr:to>
      <xdr:col>6</xdr:col>
      <xdr:colOff>50800</xdr:colOff>
      <xdr:row>84</xdr:row>
      <xdr:rowOff>66523</xdr:rowOff>
    </xdr:to>
    <xdr:sp macro="" textlink="">
      <xdr:nvSpPr>
        <xdr:cNvPr id="194" name="フローチャート : 判断 193"/>
        <xdr:cNvSpPr/>
      </xdr:nvSpPr>
      <xdr:spPr>
        <a:xfrm>
          <a:off x="4064000" y="14366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51300</xdr:rowOff>
    </xdr:from>
    <xdr:ext cx="736600" cy="259045"/>
    <xdr:sp macro="" textlink="">
      <xdr:nvSpPr>
        <xdr:cNvPr id="195" name="テキスト ボックス 194"/>
        <xdr:cNvSpPr txBox="1"/>
      </xdr:nvSpPr>
      <xdr:spPr>
        <a:xfrm>
          <a:off x="3733800" y="14453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106,015</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110097</xdr:rowOff>
    </xdr:from>
    <xdr:to>
      <xdr:col>4</xdr:col>
      <xdr:colOff>482600</xdr:colOff>
      <xdr:row>82</xdr:row>
      <xdr:rowOff>132110</xdr:rowOff>
    </xdr:to>
    <xdr:cxnSp macro="">
      <xdr:nvCxnSpPr>
        <xdr:cNvPr id="196" name="直線コネクタ 195"/>
        <xdr:cNvCxnSpPr/>
      </xdr:nvCxnSpPr>
      <xdr:spPr>
        <a:xfrm>
          <a:off x="2336800" y="14168997"/>
          <a:ext cx="889000" cy="2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84</xdr:row>
      <xdr:rowOff>169988</xdr:rowOff>
    </xdr:from>
    <xdr:to>
      <xdr:col>4</xdr:col>
      <xdr:colOff>533400</xdr:colOff>
      <xdr:row>85</xdr:row>
      <xdr:rowOff>100138</xdr:rowOff>
    </xdr:to>
    <xdr:sp macro="" textlink="">
      <xdr:nvSpPr>
        <xdr:cNvPr id="197" name="フローチャート : 判断 196"/>
        <xdr:cNvSpPr/>
      </xdr:nvSpPr>
      <xdr:spPr>
        <a:xfrm>
          <a:off x="3175000" y="1457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85</xdr:row>
      <xdr:rowOff>84915</xdr:rowOff>
    </xdr:from>
    <xdr:ext cx="762000" cy="259045"/>
    <xdr:sp macro="" textlink="">
      <xdr:nvSpPr>
        <xdr:cNvPr id="198" name="テキスト ボックス 197"/>
        <xdr:cNvSpPr txBox="1"/>
      </xdr:nvSpPr>
      <xdr:spPr>
        <a:xfrm>
          <a:off x="2844800" y="14658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121,312</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110097</xdr:rowOff>
    </xdr:from>
    <xdr:to>
      <xdr:col>3</xdr:col>
      <xdr:colOff>279400</xdr:colOff>
      <xdr:row>82</xdr:row>
      <xdr:rowOff>113717</xdr:rowOff>
    </xdr:to>
    <xdr:cxnSp macro="">
      <xdr:nvCxnSpPr>
        <xdr:cNvPr id="199" name="直線コネクタ 198"/>
        <xdr:cNvCxnSpPr/>
      </xdr:nvCxnSpPr>
      <xdr:spPr>
        <a:xfrm flipV="1">
          <a:off x="1447800" y="14168997"/>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84</xdr:row>
      <xdr:rowOff>156784</xdr:rowOff>
    </xdr:from>
    <xdr:to>
      <xdr:col>3</xdr:col>
      <xdr:colOff>330200</xdr:colOff>
      <xdr:row>85</xdr:row>
      <xdr:rowOff>86934</xdr:rowOff>
    </xdr:to>
    <xdr:sp macro="" textlink="">
      <xdr:nvSpPr>
        <xdr:cNvPr id="200" name="フローチャート : 判断 199"/>
        <xdr:cNvSpPr/>
      </xdr:nvSpPr>
      <xdr:spPr>
        <a:xfrm>
          <a:off x="2286000" y="1455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85</xdr:row>
      <xdr:rowOff>71711</xdr:rowOff>
    </xdr:from>
    <xdr:ext cx="762000" cy="259045"/>
    <xdr:sp macro="" textlink="">
      <xdr:nvSpPr>
        <xdr:cNvPr id="201" name="テキスト ボックス 200"/>
        <xdr:cNvSpPr txBox="1"/>
      </xdr:nvSpPr>
      <xdr:spPr>
        <a:xfrm>
          <a:off x="1955800" y="1464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120,327</a:t>
          </a:r>
          <a:endParaRPr kumimoji="1" lang="ja-JP" altLang="en-US" sz="1000" b="1">
            <a:solidFill>
              <a:srgbClr val="000080"/>
            </a:solidFill>
            <a:latin typeface="ＭＳ Ｐゴシック"/>
          </a:endParaRPr>
        </a:p>
      </xdr:txBody>
    </xdr:sp>
    <xdr:clientData/>
  </xdr:oneCellAnchor>
  <xdr:twoCellAnchor>
    <xdr:from>
      <xdr:col>2</xdr:col>
      <xdr:colOff>25400</xdr:colOff>
      <xdr:row>84</xdr:row>
      <xdr:rowOff>136568</xdr:rowOff>
    </xdr:from>
    <xdr:to>
      <xdr:col>2</xdr:col>
      <xdr:colOff>127000</xdr:colOff>
      <xdr:row>85</xdr:row>
      <xdr:rowOff>66718</xdr:rowOff>
    </xdr:to>
    <xdr:sp macro="" textlink="">
      <xdr:nvSpPr>
        <xdr:cNvPr id="202" name="フローチャート : 判断 201"/>
        <xdr:cNvSpPr/>
      </xdr:nvSpPr>
      <xdr:spPr>
        <a:xfrm>
          <a:off x="1397000" y="1453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85</xdr:row>
      <xdr:rowOff>51495</xdr:rowOff>
    </xdr:from>
    <xdr:ext cx="762000" cy="259045"/>
    <xdr:sp macro="" textlink="">
      <xdr:nvSpPr>
        <xdr:cNvPr id="203" name="テキスト ボックス 202"/>
        <xdr:cNvSpPr txBox="1"/>
      </xdr:nvSpPr>
      <xdr:spPr>
        <a:xfrm>
          <a:off x="1066800" y="1462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118,819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4" name="テキスト ボックス 203"/>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5" name="テキスト ボックス 204"/>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6" name="テキスト ボックス 205"/>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7" name="テキスト ボックス 206"/>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08" name="テキスト ボックス 207"/>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86820</xdr:rowOff>
    </xdr:from>
    <xdr:to>
      <xdr:col>7</xdr:col>
      <xdr:colOff>203200</xdr:colOff>
      <xdr:row>83</xdr:row>
      <xdr:rowOff>16970</xdr:rowOff>
    </xdr:to>
    <xdr:sp macro="" textlink="">
      <xdr:nvSpPr>
        <xdr:cNvPr id="209" name="円/楕円 208"/>
        <xdr:cNvSpPr/>
      </xdr:nvSpPr>
      <xdr:spPr>
        <a:xfrm>
          <a:off x="4902200" y="1414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103347</xdr:rowOff>
    </xdr:from>
    <xdr:ext cx="762000" cy="259045"/>
    <xdr:sp macro="" textlink="">
      <xdr:nvSpPr>
        <xdr:cNvPr id="210" name="人件費・物件費等の状況該当値テキスト"/>
        <xdr:cNvSpPr txBox="1"/>
      </xdr:nvSpPr>
      <xdr:spPr>
        <a:xfrm>
          <a:off x="5041900" y="1399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89,529</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97436</xdr:rowOff>
    </xdr:from>
    <xdr:to>
      <xdr:col>6</xdr:col>
      <xdr:colOff>50800</xdr:colOff>
      <xdr:row>83</xdr:row>
      <xdr:rowOff>27586</xdr:rowOff>
    </xdr:to>
    <xdr:sp macro="" textlink="">
      <xdr:nvSpPr>
        <xdr:cNvPr id="211" name="円/楕円 210"/>
        <xdr:cNvSpPr/>
      </xdr:nvSpPr>
      <xdr:spPr>
        <a:xfrm>
          <a:off x="4064000" y="1415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37763</xdr:rowOff>
    </xdr:from>
    <xdr:ext cx="736600" cy="259045"/>
    <xdr:sp macro="" textlink="">
      <xdr:nvSpPr>
        <xdr:cNvPr id="212" name="テキスト ボックス 211"/>
        <xdr:cNvSpPr txBox="1"/>
      </xdr:nvSpPr>
      <xdr:spPr>
        <a:xfrm>
          <a:off x="3733800" y="13925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90,321</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81310</xdr:rowOff>
    </xdr:from>
    <xdr:to>
      <xdr:col>4</xdr:col>
      <xdr:colOff>533400</xdr:colOff>
      <xdr:row>83</xdr:row>
      <xdr:rowOff>11460</xdr:rowOff>
    </xdr:to>
    <xdr:sp macro="" textlink="">
      <xdr:nvSpPr>
        <xdr:cNvPr id="213" name="円/楕円 212"/>
        <xdr:cNvSpPr/>
      </xdr:nvSpPr>
      <xdr:spPr>
        <a:xfrm>
          <a:off x="3175000" y="1414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21637</xdr:rowOff>
    </xdr:from>
    <xdr:ext cx="762000" cy="259045"/>
    <xdr:sp macro="" textlink="">
      <xdr:nvSpPr>
        <xdr:cNvPr id="214" name="テキスト ボックス 213"/>
        <xdr:cNvSpPr txBox="1"/>
      </xdr:nvSpPr>
      <xdr:spPr>
        <a:xfrm>
          <a:off x="2844800" y="1390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89,118</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59297</xdr:rowOff>
    </xdr:from>
    <xdr:to>
      <xdr:col>3</xdr:col>
      <xdr:colOff>330200</xdr:colOff>
      <xdr:row>82</xdr:row>
      <xdr:rowOff>160897</xdr:rowOff>
    </xdr:to>
    <xdr:sp macro="" textlink="">
      <xdr:nvSpPr>
        <xdr:cNvPr id="215" name="円/楕円 214"/>
        <xdr:cNvSpPr/>
      </xdr:nvSpPr>
      <xdr:spPr>
        <a:xfrm>
          <a:off x="2286000" y="1411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171074</xdr:rowOff>
    </xdr:from>
    <xdr:ext cx="762000" cy="259045"/>
    <xdr:sp macro="" textlink="">
      <xdr:nvSpPr>
        <xdr:cNvPr id="216" name="テキスト ボックス 215"/>
        <xdr:cNvSpPr txBox="1"/>
      </xdr:nvSpPr>
      <xdr:spPr>
        <a:xfrm>
          <a:off x="1955800" y="1388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87,476</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62917</xdr:rowOff>
    </xdr:from>
    <xdr:to>
      <xdr:col>2</xdr:col>
      <xdr:colOff>127000</xdr:colOff>
      <xdr:row>82</xdr:row>
      <xdr:rowOff>164517</xdr:rowOff>
    </xdr:to>
    <xdr:sp macro="" textlink="">
      <xdr:nvSpPr>
        <xdr:cNvPr id="217" name="円/楕円 216"/>
        <xdr:cNvSpPr/>
      </xdr:nvSpPr>
      <xdr:spPr>
        <a:xfrm>
          <a:off x="1397000" y="1412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3244</xdr:rowOff>
    </xdr:from>
    <xdr:ext cx="762000" cy="259045"/>
    <xdr:sp macro="" textlink="">
      <xdr:nvSpPr>
        <xdr:cNvPr id="218" name="テキスト ボックス 217"/>
        <xdr:cNvSpPr txBox="1"/>
      </xdr:nvSpPr>
      <xdr:spPr>
        <a:xfrm>
          <a:off x="1066800" y="1389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87,746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19" name="正方形/長方形 218"/>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0" name="テキスト ボックス 219"/>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1" name="テキスト ボックス 220"/>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[94.5]</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2" name="正方形/長方形 221"/>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3" name="正方形/長方形 222"/>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4" name="正方形/長方形 223"/>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5" name="正方形/長方形 224"/>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6" name="正方形/長方形 225"/>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7" name="正方形/長方形 226"/>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28" name="正方形/長方形 227"/>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29" name="正方形/長方形 228"/>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0" name="正方形/長方形 229"/>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1" name="テキスト ボックス 230"/>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a:t>
          </a:r>
          <a:r>
            <a:rPr kumimoji="1" lang="en-US" altLang="ja-JP" sz="1300">
              <a:latin typeface="ＭＳ Ｐゴシック"/>
            </a:rPr>
            <a:t>26</a:t>
          </a:r>
          <a:r>
            <a:rPr kumimoji="1" lang="ja-JP" altLang="en-US" sz="1300">
              <a:latin typeface="ＭＳ Ｐゴシック"/>
            </a:rPr>
            <a:t>年度から類似団体内平均値を下回っており、平成</a:t>
          </a:r>
          <a:r>
            <a:rPr kumimoji="1" lang="en-US" altLang="ja-JP" sz="1300">
              <a:latin typeface="ＭＳ Ｐゴシック"/>
            </a:rPr>
            <a:t>28</a:t>
          </a:r>
          <a:r>
            <a:rPr kumimoji="1" lang="ja-JP" altLang="en-US" sz="1300">
              <a:latin typeface="ＭＳ Ｐゴシック"/>
            </a:rPr>
            <a:t>年度は前年度比で</a:t>
          </a:r>
          <a:r>
            <a:rPr kumimoji="1" lang="en-US" altLang="ja-JP" sz="1300">
              <a:latin typeface="ＭＳ Ｐゴシック"/>
            </a:rPr>
            <a:t>2.3</a:t>
          </a:r>
          <a:r>
            <a:rPr kumimoji="1" lang="ja-JP" altLang="en-US" sz="1300">
              <a:latin typeface="ＭＳ Ｐゴシック"/>
            </a:rPr>
            <a:t>ポイント低下し、類似団体内平均値を</a:t>
          </a:r>
          <a:r>
            <a:rPr kumimoji="1" lang="en-US" altLang="ja-JP" sz="1300">
              <a:latin typeface="ＭＳ Ｐゴシック"/>
            </a:rPr>
            <a:t>4.2</a:t>
          </a:r>
          <a:r>
            <a:rPr kumimoji="1" lang="ja-JP" altLang="en-US" sz="1300">
              <a:latin typeface="ＭＳ Ｐゴシック"/>
            </a:rPr>
            <a:t>ポイント下回っている。これは、平成</a:t>
          </a:r>
          <a:r>
            <a:rPr kumimoji="1" lang="en-US" altLang="ja-JP" sz="1300">
              <a:latin typeface="ＭＳ Ｐゴシック"/>
            </a:rPr>
            <a:t>28</a:t>
          </a:r>
          <a:r>
            <a:rPr kumimoji="1" lang="ja-JP" altLang="en-US" sz="1300">
              <a:latin typeface="ＭＳ Ｐゴシック"/>
            </a:rPr>
            <a:t>年度から採用を始めた育休代替任期付職員の給料が経験年数によらず一定であることや経験年数区分の異動により、国と比べて相対的に平均給料月額が低いことが主な要因である。今後も引き続き給与の適正化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2" name="直線コネクタ 231"/>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3" name="テキスト ボックス 232"/>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4" name="直線コネクタ 233"/>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5" name="テキスト ボックス 234"/>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6" name="直線コネクタ 235"/>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37" name="テキスト ボックス 236"/>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38" name="直線コネクタ 237"/>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39" name="テキスト ボックス 238"/>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0" name="直線コネクタ 239"/>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1" name="テキスト ボックス 240"/>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2" name="直線コネクタ 241"/>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3" name="テキスト ボックス 242"/>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4" name="直線コネクタ 243"/>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5" name="テキスト ボックス 244"/>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4234</xdr:rowOff>
    </xdr:from>
    <xdr:to>
      <xdr:col>24</xdr:col>
      <xdr:colOff>558800</xdr:colOff>
      <xdr:row>86</xdr:row>
      <xdr:rowOff>90109</xdr:rowOff>
    </xdr:to>
    <xdr:cxnSp macro="">
      <xdr:nvCxnSpPr>
        <xdr:cNvPr id="249" name="直線コネクタ 248"/>
        <xdr:cNvCxnSpPr/>
      </xdr:nvCxnSpPr>
      <xdr:spPr>
        <a:xfrm flipV="1">
          <a:off x="17018000" y="13720234"/>
          <a:ext cx="0" cy="11145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62186</xdr:rowOff>
    </xdr:from>
    <xdr:ext cx="762000" cy="259045"/>
    <xdr:sp macro="" textlink="">
      <xdr:nvSpPr>
        <xdr:cNvPr id="250" name="給与水準   （国との比較）最小値テキスト"/>
        <xdr:cNvSpPr txBox="1"/>
      </xdr:nvSpPr>
      <xdr:spPr>
        <a:xfrm>
          <a:off x="17106900" y="14806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102.5</a:t>
          </a:r>
          <a:endParaRPr kumimoji="1" lang="ja-JP" altLang="en-US" sz="1000" b="1">
            <a:latin typeface="ＭＳ Ｐゴシック"/>
          </a:endParaRPr>
        </a:p>
      </xdr:txBody>
    </xdr:sp>
    <xdr:clientData/>
  </xdr:oneCellAnchor>
  <xdr:twoCellAnchor>
    <xdr:from>
      <xdr:col>24</xdr:col>
      <xdr:colOff>469900</xdr:colOff>
      <xdr:row>86</xdr:row>
      <xdr:rowOff>90109</xdr:rowOff>
    </xdr:from>
    <xdr:to>
      <xdr:col>24</xdr:col>
      <xdr:colOff>647700</xdr:colOff>
      <xdr:row>86</xdr:row>
      <xdr:rowOff>90109</xdr:rowOff>
    </xdr:to>
    <xdr:cxnSp macro="">
      <xdr:nvCxnSpPr>
        <xdr:cNvPr id="251" name="直線コネクタ 250"/>
        <xdr:cNvCxnSpPr/>
      </xdr:nvCxnSpPr>
      <xdr:spPr>
        <a:xfrm>
          <a:off x="16929100" y="14834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90611</xdr:rowOff>
    </xdr:from>
    <xdr:ext cx="762000" cy="259045"/>
    <xdr:sp macro="" textlink="">
      <xdr:nvSpPr>
        <xdr:cNvPr id="252" name="給与水準   （国との比較）最大値テキスト"/>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92.8</a:t>
          </a:r>
          <a:endParaRPr kumimoji="1" lang="ja-JP" altLang="en-US" sz="1000" b="1">
            <a:latin typeface="ＭＳ Ｐゴシック"/>
          </a:endParaRPr>
        </a:p>
      </xdr:txBody>
    </xdr:sp>
    <xdr:clientData/>
  </xdr:oneCellAnchor>
  <xdr:twoCellAnchor>
    <xdr:from>
      <xdr:col>24</xdr:col>
      <xdr:colOff>469900</xdr:colOff>
      <xdr:row>80</xdr:row>
      <xdr:rowOff>4234</xdr:rowOff>
    </xdr:from>
    <xdr:to>
      <xdr:col>24</xdr:col>
      <xdr:colOff>647700</xdr:colOff>
      <xdr:row>80</xdr:row>
      <xdr:rowOff>4234</xdr:rowOff>
    </xdr:to>
    <xdr:cxnSp macro="">
      <xdr:nvCxnSpPr>
        <xdr:cNvPr id="253" name="直線コネクタ 252"/>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81</xdr:row>
      <xdr:rowOff>28121</xdr:rowOff>
    </xdr:from>
    <xdr:to>
      <xdr:col>24</xdr:col>
      <xdr:colOff>558800</xdr:colOff>
      <xdr:row>82</xdr:row>
      <xdr:rowOff>120952</xdr:rowOff>
    </xdr:to>
    <xdr:cxnSp macro="">
      <xdr:nvCxnSpPr>
        <xdr:cNvPr id="254" name="直線コネクタ 253"/>
        <xdr:cNvCxnSpPr/>
      </xdr:nvCxnSpPr>
      <xdr:spPr>
        <a:xfrm flipV="1">
          <a:off x="16179800" y="13915571"/>
          <a:ext cx="838200" cy="26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89098</xdr:rowOff>
    </xdr:from>
    <xdr:ext cx="762000" cy="259045"/>
    <xdr:sp macro="" textlink="">
      <xdr:nvSpPr>
        <xdr:cNvPr id="255" name="給与水準   （国との比較）平均値テキスト"/>
        <xdr:cNvSpPr txBox="1"/>
      </xdr:nvSpPr>
      <xdr:spPr>
        <a:xfrm>
          <a:off x="17106900" y="14319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98.7</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117021</xdr:rowOff>
    </xdr:from>
    <xdr:to>
      <xdr:col>24</xdr:col>
      <xdr:colOff>609600</xdr:colOff>
      <xdr:row>84</xdr:row>
      <xdr:rowOff>47171</xdr:rowOff>
    </xdr:to>
    <xdr:sp macro="" textlink="">
      <xdr:nvSpPr>
        <xdr:cNvPr id="256" name="フローチャート : 判断 255"/>
        <xdr:cNvSpPr/>
      </xdr:nvSpPr>
      <xdr:spPr>
        <a:xfrm>
          <a:off x="169672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82</xdr:row>
      <xdr:rowOff>120952</xdr:rowOff>
    </xdr:from>
    <xdr:to>
      <xdr:col>23</xdr:col>
      <xdr:colOff>406400</xdr:colOff>
      <xdr:row>82</xdr:row>
      <xdr:rowOff>166914</xdr:rowOff>
    </xdr:to>
    <xdr:cxnSp macro="">
      <xdr:nvCxnSpPr>
        <xdr:cNvPr id="257" name="直線コネクタ 256"/>
        <xdr:cNvCxnSpPr/>
      </xdr:nvCxnSpPr>
      <xdr:spPr>
        <a:xfrm flipV="1">
          <a:off x="15290800" y="1417985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117021</xdr:rowOff>
    </xdr:from>
    <xdr:to>
      <xdr:col>23</xdr:col>
      <xdr:colOff>457200</xdr:colOff>
      <xdr:row>84</xdr:row>
      <xdr:rowOff>47171</xdr:rowOff>
    </xdr:to>
    <xdr:sp macro="" textlink="">
      <xdr:nvSpPr>
        <xdr:cNvPr id="258" name="フローチャート : 判断 257"/>
        <xdr:cNvSpPr/>
      </xdr:nvSpPr>
      <xdr:spPr>
        <a:xfrm>
          <a:off x="16129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31948</xdr:rowOff>
    </xdr:from>
    <xdr:ext cx="736600" cy="259045"/>
    <xdr:sp macro="" textlink="">
      <xdr:nvSpPr>
        <xdr:cNvPr id="259" name="テキスト ボックス 258"/>
        <xdr:cNvSpPr txBox="1"/>
      </xdr:nvSpPr>
      <xdr:spPr>
        <a:xfrm>
          <a:off x="15798800" y="1443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98.7</a:t>
          </a:r>
          <a:endParaRPr kumimoji="1" lang="ja-JP" altLang="en-US" sz="1000" b="1">
            <a:solidFill>
              <a:srgbClr val="000080"/>
            </a:solidFill>
            <a:latin typeface="ＭＳ Ｐゴシック"/>
          </a:endParaRPr>
        </a:p>
      </xdr:txBody>
    </xdr:sp>
    <xdr:clientData/>
  </xdr:oneCellAnchor>
  <xdr:twoCellAnchor>
    <xdr:from>
      <xdr:col>21</xdr:col>
      <xdr:colOff>0</xdr:colOff>
      <xdr:row>82</xdr:row>
      <xdr:rowOff>166914</xdr:rowOff>
    </xdr:from>
    <xdr:to>
      <xdr:col>22</xdr:col>
      <xdr:colOff>203200</xdr:colOff>
      <xdr:row>83</xdr:row>
      <xdr:rowOff>121859</xdr:rowOff>
    </xdr:to>
    <xdr:cxnSp macro="">
      <xdr:nvCxnSpPr>
        <xdr:cNvPr id="260" name="直線コネクタ 259"/>
        <xdr:cNvCxnSpPr/>
      </xdr:nvCxnSpPr>
      <xdr:spPr>
        <a:xfrm flipV="1">
          <a:off x="14401800" y="14225814"/>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48079</xdr:rowOff>
    </xdr:from>
    <xdr:to>
      <xdr:col>22</xdr:col>
      <xdr:colOff>254000</xdr:colOff>
      <xdr:row>83</xdr:row>
      <xdr:rowOff>149679</xdr:rowOff>
    </xdr:to>
    <xdr:sp macro="" textlink="">
      <xdr:nvSpPr>
        <xdr:cNvPr id="261" name="フローチャート : 判断 260"/>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134456</xdr:rowOff>
    </xdr:from>
    <xdr:ext cx="762000" cy="259045"/>
    <xdr:sp macro="" textlink="">
      <xdr:nvSpPr>
        <xdr:cNvPr id="262" name="テキスト ボックス 261"/>
        <xdr:cNvSpPr txBox="1"/>
      </xdr:nvSpPr>
      <xdr:spPr>
        <a:xfrm>
          <a:off x="14909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121859</xdr:rowOff>
    </xdr:from>
    <xdr:to>
      <xdr:col>21</xdr:col>
      <xdr:colOff>0</xdr:colOff>
      <xdr:row>88</xdr:row>
      <xdr:rowOff>34471</xdr:rowOff>
    </xdr:to>
    <xdr:cxnSp macro="">
      <xdr:nvCxnSpPr>
        <xdr:cNvPr id="263" name="直線コネクタ 262"/>
        <xdr:cNvCxnSpPr/>
      </xdr:nvCxnSpPr>
      <xdr:spPr>
        <a:xfrm flipV="1">
          <a:off x="13512800" y="14352209"/>
          <a:ext cx="889000" cy="76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48079</xdr:rowOff>
    </xdr:from>
    <xdr:to>
      <xdr:col>21</xdr:col>
      <xdr:colOff>50800</xdr:colOff>
      <xdr:row>83</xdr:row>
      <xdr:rowOff>149679</xdr:rowOff>
    </xdr:to>
    <xdr:sp macro="" textlink="">
      <xdr:nvSpPr>
        <xdr:cNvPr id="264" name="フローチャート : 判断 263"/>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159856</xdr:rowOff>
    </xdr:from>
    <xdr:ext cx="762000" cy="259045"/>
    <xdr:sp macro="" textlink="">
      <xdr:nvSpPr>
        <xdr:cNvPr id="265" name="テキスト ボックス 264"/>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98577</xdr:rowOff>
    </xdr:from>
    <xdr:to>
      <xdr:col>19</xdr:col>
      <xdr:colOff>533400</xdr:colOff>
      <xdr:row>89</xdr:row>
      <xdr:rowOff>28727</xdr:rowOff>
    </xdr:to>
    <xdr:sp macro="" textlink="">
      <xdr:nvSpPr>
        <xdr:cNvPr id="266" name="フローチャート : 判断 265"/>
        <xdr:cNvSpPr/>
      </xdr:nvSpPr>
      <xdr:spPr>
        <a:xfrm>
          <a:off x="13462000" y="1518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13504</xdr:rowOff>
    </xdr:from>
    <xdr:ext cx="762000" cy="259045"/>
    <xdr:sp macro="" textlink="">
      <xdr:nvSpPr>
        <xdr:cNvPr id="267" name="テキスト ボックス 266"/>
        <xdr:cNvSpPr txBox="1"/>
      </xdr:nvSpPr>
      <xdr:spPr>
        <a:xfrm>
          <a:off x="13131800" y="1527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80</xdr:row>
      <xdr:rowOff>148771</xdr:rowOff>
    </xdr:from>
    <xdr:to>
      <xdr:col>24</xdr:col>
      <xdr:colOff>609600</xdr:colOff>
      <xdr:row>81</xdr:row>
      <xdr:rowOff>78921</xdr:rowOff>
    </xdr:to>
    <xdr:sp macro="" textlink="">
      <xdr:nvSpPr>
        <xdr:cNvPr id="273" name="円/楕円 272"/>
        <xdr:cNvSpPr/>
      </xdr:nvSpPr>
      <xdr:spPr>
        <a:xfrm>
          <a:off x="16967200" y="1386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79</xdr:row>
      <xdr:rowOff>165298</xdr:rowOff>
    </xdr:from>
    <xdr:ext cx="762000" cy="259045"/>
    <xdr:sp macro="" textlink="">
      <xdr:nvSpPr>
        <xdr:cNvPr id="274" name="給与水準   （国との比較）該当値テキスト"/>
        <xdr:cNvSpPr txBox="1"/>
      </xdr:nvSpPr>
      <xdr:spPr>
        <a:xfrm>
          <a:off x="17106900" y="1370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94.5</a:t>
          </a:r>
          <a:endParaRPr kumimoji="1" lang="ja-JP" altLang="en-US" sz="1000" b="1">
            <a:solidFill>
              <a:srgbClr val="FF0000"/>
            </a:solidFill>
            <a:latin typeface="ＭＳ Ｐゴシック"/>
          </a:endParaRPr>
        </a:p>
      </xdr:txBody>
    </xdr:sp>
    <xdr:clientData/>
  </xdr:oneCellAnchor>
  <xdr:twoCellAnchor>
    <xdr:from>
      <xdr:col>23</xdr:col>
      <xdr:colOff>355600</xdr:colOff>
      <xdr:row>82</xdr:row>
      <xdr:rowOff>70152</xdr:rowOff>
    </xdr:from>
    <xdr:to>
      <xdr:col>23</xdr:col>
      <xdr:colOff>457200</xdr:colOff>
      <xdr:row>83</xdr:row>
      <xdr:rowOff>302</xdr:rowOff>
    </xdr:to>
    <xdr:sp macro="" textlink="">
      <xdr:nvSpPr>
        <xdr:cNvPr id="275" name="円/楕円 274"/>
        <xdr:cNvSpPr/>
      </xdr:nvSpPr>
      <xdr:spPr>
        <a:xfrm>
          <a:off x="16129000" y="141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10479</xdr:rowOff>
    </xdr:from>
    <xdr:ext cx="736600" cy="259045"/>
    <xdr:sp macro="" textlink="">
      <xdr:nvSpPr>
        <xdr:cNvPr id="276" name="テキスト ボックス 275"/>
        <xdr:cNvSpPr txBox="1"/>
      </xdr:nvSpPr>
      <xdr:spPr>
        <a:xfrm>
          <a:off x="15798800" y="1389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96.8</a:t>
          </a:r>
          <a:endParaRPr kumimoji="1" lang="ja-JP" altLang="en-US" sz="1000" b="1">
            <a:solidFill>
              <a:srgbClr val="FF0000"/>
            </a:solidFill>
            <a:latin typeface="ＭＳ Ｐゴシック"/>
          </a:endParaRPr>
        </a:p>
      </xdr:txBody>
    </xdr:sp>
    <xdr:clientData/>
  </xdr:oneCellAnchor>
  <xdr:twoCellAnchor>
    <xdr:from>
      <xdr:col>22</xdr:col>
      <xdr:colOff>152400</xdr:colOff>
      <xdr:row>82</xdr:row>
      <xdr:rowOff>116114</xdr:rowOff>
    </xdr:from>
    <xdr:to>
      <xdr:col>22</xdr:col>
      <xdr:colOff>254000</xdr:colOff>
      <xdr:row>83</xdr:row>
      <xdr:rowOff>46264</xdr:rowOff>
    </xdr:to>
    <xdr:sp macro="" textlink="">
      <xdr:nvSpPr>
        <xdr:cNvPr id="277" name="円/楕円 276"/>
        <xdr:cNvSpPr/>
      </xdr:nvSpPr>
      <xdr:spPr>
        <a:xfrm>
          <a:off x="15240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56441</xdr:rowOff>
    </xdr:from>
    <xdr:ext cx="762000" cy="259045"/>
    <xdr:sp macro="" textlink="">
      <xdr:nvSpPr>
        <xdr:cNvPr id="278" name="テキスト ボックス 277"/>
        <xdr:cNvSpPr txBox="1"/>
      </xdr:nvSpPr>
      <xdr:spPr>
        <a:xfrm>
          <a:off x="14909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97.2</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71059</xdr:rowOff>
    </xdr:from>
    <xdr:to>
      <xdr:col>21</xdr:col>
      <xdr:colOff>50800</xdr:colOff>
      <xdr:row>84</xdr:row>
      <xdr:rowOff>1209</xdr:rowOff>
    </xdr:to>
    <xdr:sp macro="" textlink="">
      <xdr:nvSpPr>
        <xdr:cNvPr id="279" name="円/楕円 278"/>
        <xdr:cNvSpPr/>
      </xdr:nvSpPr>
      <xdr:spPr>
        <a:xfrm>
          <a:off x="14351000" y="143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157436</xdr:rowOff>
    </xdr:from>
    <xdr:ext cx="762000" cy="259045"/>
    <xdr:sp macro="" textlink="">
      <xdr:nvSpPr>
        <xdr:cNvPr id="280" name="テキスト ボックス 279"/>
        <xdr:cNvSpPr txBox="1"/>
      </xdr:nvSpPr>
      <xdr:spPr>
        <a:xfrm>
          <a:off x="14020800" y="14387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155121</xdr:rowOff>
    </xdr:from>
    <xdr:to>
      <xdr:col>19</xdr:col>
      <xdr:colOff>533400</xdr:colOff>
      <xdr:row>88</xdr:row>
      <xdr:rowOff>85271</xdr:rowOff>
    </xdr:to>
    <xdr:sp macro="" textlink="">
      <xdr:nvSpPr>
        <xdr:cNvPr id="281" name="円/楕円 280"/>
        <xdr:cNvSpPr/>
      </xdr:nvSpPr>
      <xdr:spPr>
        <a:xfrm>
          <a:off x="13462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95448</xdr:rowOff>
    </xdr:from>
    <xdr:ext cx="762000" cy="259045"/>
    <xdr:sp macro="" textlink="">
      <xdr:nvSpPr>
        <xdr:cNvPr id="282" name="テキスト ボックス 281"/>
        <xdr:cNvSpPr txBox="1"/>
      </xdr:nvSpPr>
      <xdr:spPr>
        <a:xfrm>
          <a:off x="13131800" y="14840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105.0</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4" name="テキスト ボックス 283"/>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5" name="テキスト ボックス 284"/>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[5.20</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17/85</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7.93</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例年、類似団体内平均値を下回っており、全国平均、県平均も大きく下回っているが、類似団体内平均値との差が小さくなってきている。今後も引き続き適正な定員管理に努める。</a:t>
          </a:r>
        </a:p>
      </xdr:txBody>
    </xdr:sp>
    <xdr:clientData/>
  </xdr:twoCellAnchor>
  <xdr:oneCellAnchor>
    <xdr:from>
      <xdr:col>18</xdr:col>
      <xdr:colOff>444500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299" name="直線コネクタ 298"/>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0" name="テキスト ボックス 299"/>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1" name="直線コネクタ 300"/>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2" name="テキスト ボックス 301"/>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3" name="直線コネクタ 302"/>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4" name="テキスト ボックス 303"/>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5" name="直線コネクタ 304"/>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6" name="テキスト ボックス 305"/>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7" name="直線コネクタ 306"/>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08" name="テキスト ボックス 307"/>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2329</xdr:rowOff>
    </xdr:from>
    <xdr:to>
      <xdr:col>24</xdr:col>
      <xdr:colOff>558800</xdr:colOff>
      <xdr:row>67</xdr:row>
      <xdr:rowOff>25718</xdr:rowOff>
    </xdr:to>
    <xdr:cxnSp macro="">
      <xdr:nvCxnSpPr>
        <xdr:cNvPr id="312" name="直線コネクタ 311"/>
        <xdr:cNvCxnSpPr/>
      </xdr:nvCxnSpPr>
      <xdr:spPr>
        <a:xfrm flipV="1">
          <a:off x="17018000" y="9946429"/>
          <a:ext cx="0" cy="1566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169245</xdr:rowOff>
    </xdr:from>
    <xdr:ext cx="762000" cy="259045"/>
    <xdr:sp macro="" textlink="">
      <xdr:nvSpPr>
        <xdr:cNvPr id="313" name="定員管理の状況最小値テキスト"/>
        <xdr:cNvSpPr txBox="1"/>
      </xdr:nvSpPr>
      <xdr:spPr>
        <a:xfrm>
          <a:off x="17106900" y="1148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11.57</a:t>
          </a:r>
          <a:endParaRPr kumimoji="1" lang="ja-JP" altLang="en-US" sz="1000" b="1">
            <a:latin typeface="ＭＳ Ｐゴシック"/>
          </a:endParaRPr>
        </a:p>
      </xdr:txBody>
    </xdr:sp>
    <xdr:clientData/>
  </xdr:oneCellAnchor>
  <xdr:twoCellAnchor>
    <xdr:from>
      <xdr:col>24</xdr:col>
      <xdr:colOff>469900</xdr:colOff>
      <xdr:row>67</xdr:row>
      <xdr:rowOff>25718</xdr:rowOff>
    </xdr:from>
    <xdr:to>
      <xdr:col>24</xdr:col>
      <xdr:colOff>647700</xdr:colOff>
      <xdr:row>67</xdr:row>
      <xdr:rowOff>25718</xdr:rowOff>
    </xdr:to>
    <xdr:cxnSp macro="">
      <xdr:nvCxnSpPr>
        <xdr:cNvPr id="314" name="直線コネクタ 313"/>
        <xdr:cNvCxnSpPr/>
      </xdr:nvCxnSpPr>
      <xdr:spPr>
        <a:xfrm>
          <a:off x="16929100" y="1151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88706</xdr:rowOff>
    </xdr:from>
    <xdr:ext cx="762000" cy="259045"/>
    <xdr:sp macro="" textlink="">
      <xdr:nvSpPr>
        <xdr:cNvPr id="315" name="定員管理の状況最大値テキスト"/>
        <xdr:cNvSpPr txBox="1"/>
      </xdr:nvSpPr>
      <xdr:spPr>
        <a:xfrm>
          <a:off x="17106900" y="968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3.78</a:t>
          </a:r>
          <a:endParaRPr kumimoji="1" lang="ja-JP" altLang="en-US" sz="1000" b="1">
            <a:latin typeface="ＭＳ Ｐゴシック"/>
          </a:endParaRPr>
        </a:p>
      </xdr:txBody>
    </xdr:sp>
    <xdr:clientData/>
  </xdr:oneCellAnchor>
  <xdr:twoCellAnchor>
    <xdr:from>
      <xdr:col>24</xdr:col>
      <xdr:colOff>469900</xdr:colOff>
      <xdr:row>58</xdr:row>
      <xdr:rowOff>2329</xdr:rowOff>
    </xdr:from>
    <xdr:to>
      <xdr:col>24</xdr:col>
      <xdr:colOff>647700</xdr:colOff>
      <xdr:row>58</xdr:row>
      <xdr:rowOff>2329</xdr:rowOff>
    </xdr:to>
    <xdr:cxnSp macro="">
      <xdr:nvCxnSpPr>
        <xdr:cNvPr id="316" name="直線コネクタ 315"/>
        <xdr:cNvCxnSpPr/>
      </xdr:nvCxnSpPr>
      <xdr:spPr>
        <a:xfrm>
          <a:off x="16929100" y="994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108373</xdr:rowOff>
    </xdr:from>
    <xdr:to>
      <xdr:col>24</xdr:col>
      <xdr:colOff>558800</xdr:colOff>
      <xdr:row>59</xdr:row>
      <xdr:rowOff>116417</xdr:rowOff>
    </xdr:to>
    <xdr:cxnSp macro="">
      <xdr:nvCxnSpPr>
        <xdr:cNvPr id="317" name="直線コネクタ 316"/>
        <xdr:cNvCxnSpPr/>
      </xdr:nvCxnSpPr>
      <xdr:spPr>
        <a:xfrm>
          <a:off x="16179800" y="1022392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75371</xdr:rowOff>
    </xdr:from>
    <xdr:ext cx="762000" cy="259045"/>
    <xdr:sp macro="" textlink="">
      <xdr:nvSpPr>
        <xdr:cNvPr id="318" name="定員管理の状況平均値テキスト"/>
        <xdr:cNvSpPr txBox="1"/>
      </xdr:nvSpPr>
      <xdr:spPr>
        <a:xfrm>
          <a:off x="17106900" y="103623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6.24</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103294</xdr:rowOff>
    </xdr:from>
    <xdr:to>
      <xdr:col>24</xdr:col>
      <xdr:colOff>609600</xdr:colOff>
      <xdr:row>61</xdr:row>
      <xdr:rowOff>33444</xdr:rowOff>
    </xdr:to>
    <xdr:sp macro="" textlink="">
      <xdr:nvSpPr>
        <xdr:cNvPr id="319" name="フローチャート : 判断 318"/>
        <xdr:cNvSpPr/>
      </xdr:nvSpPr>
      <xdr:spPr>
        <a:xfrm>
          <a:off x="169672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108373</xdr:rowOff>
    </xdr:from>
    <xdr:to>
      <xdr:col>23</xdr:col>
      <xdr:colOff>406400</xdr:colOff>
      <xdr:row>59</xdr:row>
      <xdr:rowOff>108373</xdr:rowOff>
    </xdr:to>
    <xdr:cxnSp macro="">
      <xdr:nvCxnSpPr>
        <xdr:cNvPr id="320" name="直線コネクタ 319"/>
        <xdr:cNvCxnSpPr/>
      </xdr:nvCxnSpPr>
      <xdr:spPr>
        <a:xfrm>
          <a:off x="15290800" y="102239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79163</xdr:rowOff>
    </xdr:from>
    <xdr:to>
      <xdr:col>23</xdr:col>
      <xdr:colOff>457200</xdr:colOff>
      <xdr:row>61</xdr:row>
      <xdr:rowOff>9313</xdr:rowOff>
    </xdr:to>
    <xdr:sp macro="" textlink="">
      <xdr:nvSpPr>
        <xdr:cNvPr id="321" name="フローチャート : 判断 320"/>
        <xdr:cNvSpPr/>
      </xdr:nvSpPr>
      <xdr:spPr>
        <a:xfrm>
          <a:off x="16129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165540</xdr:rowOff>
    </xdr:from>
    <xdr:ext cx="736600" cy="259045"/>
    <xdr:sp macro="" textlink="">
      <xdr:nvSpPr>
        <xdr:cNvPr id="322" name="テキスト ボックス 321"/>
        <xdr:cNvSpPr txBox="1"/>
      </xdr:nvSpPr>
      <xdr:spPr>
        <a:xfrm>
          <a:off x="15798800" y="10452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6.12</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100330</xdr:rowOff>
    </xdr:from>
    <xdr:to>
      <xdr:col>22</xdr:col>
      <xdr:colOff>203200</xdr:colOff>
      <xdr:row>59</xdr:row>
      <xdr:rowOff>108373</xdr:rowOff>
    </xdr:to>
    <xdr:cxnSp macro="">
      <xdr:nvCxnSpPr>
        <xdr:cNvPr id="323" name="直線コネクタ 322"/>
        <xdr:cNvCxnSpPr/>
      </xdr:nvCxnSpPr>
      <xdr:spPr>
        <a:xfrm>
          <a:off x="14401800" y="102158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110807</xdr:rowOff>
    </xdr:from>
    <xdr:to>
      <xdr:col>22</xdr:col>
      <xdr:colOff>254000</xdr:colOff>
      <xdr:row>62</xdr:row>
      <xdr:rowOff>40957</xdr:rowOff>
    </xdr:to>
    <xdr:sp macro="" textlink="">
      <xdr:nvSpPr>
        <xdr:cNvPr id="324" name="フローチャート : 判断 323"/>
        <xdr:cNvSpPr/>
      </xdr:nvSpPr>
      <xdr:spPr>
        <a:xfrm>
          <a:off x="15240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25734</xdr:rowOff>
    </xdr:from>
    <xdr:ext cx="762000" cy="259045"/>
    <xdr:sp macro="" textlink="">
      <xdr:nvSpPr>
        <xdr:cNvPr id="325" name="テキスト ボックス 324"/>
        <xdr:cNvSpPr txBox="1"/>
      </xdr:nvSpPr>
      <xdr:spPr>
        <a:xfrm>
          <a:off x="14909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19</xdr:col>
      <xdr:colOff>482600</xdr:colOff>
      <xdr:row>59</xdr:row>
      <xdr:rowOff>98319</xdr:rowOff>
    </xdr:from>
    <xdr:to>
      <xdr:col>21</xdr:col>
      <xdr:colOff>0</xdr:colOff>
      <xdr:row>59</xdr:row>
      <xdr:rowOff>100330</xdr:rowOff>
    </xdr:to>
    <xdr:cxnSp macro="">
      <xdr:nvCxnSpPr>
        <xdr:cNvPr id="326" name="直線コネクタ 325"/>
        <xdr:cNvCxnSpPr/>
      </xdr:nvCxnSpPr>
      <xdr:spPr>
        <a:xfrm>
          <a:off x="13512800" y="10213869"/>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118851</xdr:rowOff>
    </xdr:from>
    <xdr:to>
      <xdr:col>21</xdr:col>
      <xdr:colOff>50800</xdr:colOff>
      <xdr:row>62</xdr:row>
      <xdr:rowOff>49001</xdr:rowOff>
    </xdr:to>
    <xdr:sp macro="" textlink="">
      <xdr:nvSpPr>
        <xdr:cNvPr id="327" name="フローチャート : 判断 326"/>
        <xdr:cNvSpPr/>
      </xdr:nvSpPr>
      <xdr:spPr>
        <a:xfrm>
          <a:off x="14351000" y="10577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33778</xdr:rowOff>
    </xdr:from>
    <xdr:ext cx="762000" cy="259045"/>
    <xdr:sp macro="" textlink="">
      <xdr:nvSpPr>
        <xdr:cNvPr id="328" name="テキスト ボックス 327"/>
        <xdr:cNvSpPr txBox="1"/>
      </xdr:nvSpPr>
      <xdr:spPr>
        <a:xfrm>
          <a:off x="14020800" y="1066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7.17</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134938</xdr:rowOff>
    </xdr:from>
    <xdr:to>
      <xdr:col>19</xdr:col>
      <xdr:colOff>533400</xdr:colOff>
      <xdr:row>62</xdr:row>
      <xdr:rowOff>65088</xdr:rowOff>
    </xdr:to>
    <xdr:sp macro="" textlink="">
      <xdr:nvSpPr>
        <xdr:cNvPr id="329" name="フローチャート : 判断 328"/>
        <xdr:cNvSpPr/>
      </xdr:nvSpPr>
      <xdr:spPr>
        <a:xfrm>
          <a:off x="13462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49865</xdr:rowOff>
    </xdr:from>
    <xdr:ext cx="762000" cy="259045"/>
    <xdr:sp macro="" textlink="">
      <xdr:nvSpPr>
        <xdr:cNvPr id="330" name="テキスト ボックス 329"/>
        <xdr:cNvSpPr txBox="1"/>
      </xdr:nvSpPr>
      <xdr:spPr>
        <a:xfrm>
          <a:off x="13131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59</xdr:row>
      <xdr:rowOff>65617</xdr:rowOff>
    </xdr:from>
    <xdr:to>
      <xdr:col>24</xdr:col>
      <xdr:colOff>609600</xdr:colOff>
      <xdr:row>59</xdr:row>
      <xdr:rowOff>167217</xdr:rowOff>
    </xdr:to>
    <xdr:sp macro="" textlink="">
      <xdr:nvSpPr>
        <xdr:cNvPr id="336" name="円/楕円 335"/>
        <xdr:cNvSpPr/>
      </xdr:nvSpPr>
      <xdr:spPr>
        <a:xfrm>
          <a:off x="169672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82144</xdr:rowOff>
    </xdr:from>
    <xdr:ext cx="762000" cy="259045"/>
    <xdr:sp macro="" textlink="">
      <xdr:nvSpPr>
        <xdr:cNvPr id="337" name="定員管理の状況該当値テキスト"/>
        <xdr:cNvSpPr txBox="1"/>
      </xdr:nvSpPr>
      <xdr:spPr>
        <a:xfrm>
          <a:off x="17106900" y="1002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5.20</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57573</xdr:rowOff>
    </xdr:from>
    <xdr:to>
      <xdr:col>23</xdr:col>
      <xdr:colOff>457200</xdr:colOff>
      <xdr:row>59</xdr:row>
      <xdr:rowOff>159173</xdr:rowOff>
    </xdr:to>
    <xdr:sp macro="" textlink="">
      <xdr:nvSpPr>
        <xdr:cNvPr id="338" name="円/楕円 337"/>
        <xdr:cNvSpPr/>
      </xdr:nvSpPr>
      <xdr:spPr>
        <a:xfrm>
          <a:off x="16129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169350</xdr:rowOff>
    </xdr:from>
    <xdr:ext cx="736600" cy="259045"/>
    <xdr:sp macro="" textlink="">
      <xdr:nvSpPr>
        <xdr:cNvPr id="339" name="テキスト ボックス 338"/>
        <xdr:cNvSpPr txBox="1"/>
      </xdr:nvSpPr>
      <xdr:spPr>
        <a:xfrm>
          <a:off x="15798800" y="9942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5.16</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57573</xdr:rowOff>
    </xdr:from>
    <xdr:to>
      <xdr:col>22</xdr:col>
      <xdr:colOff>254000</xdr:colOff>
      <xdr:row>59</xdr:row>
      <xdr:rowOff>159173</xdr:rowOff>
    </xdr:to>
    <xdr:sp macro="" textlink="">
      <xdr:nvSpPr>
        <xdr:cNvPr id="340" name="円/楕円 339"/>
        <xdr:cNvSpPr/>
      </xdr:nvSpPr>
      <xdr:spPr>
        <a:xfrm>
          <a:off x="15240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169350</xdr:rowOff>
    </xdr:from>
    <xdr:ext cx="762000" cy="259045"/>
    <xdr:sp macro="" textlink="">
      <xdr:nvSpPr>
        <xdr:cNvPr id="341" name="テキスト ボックス 340"/>
        <xdr:cNvSpPr txBox="1"/>
      </xdr:nvSpPr>
      <xdr:spPr>
        <a:xfrm>
          <a:off x="14909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5.16</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49530</xdr:rowOff>
    </xdr:from>
    <xdr:to>
      <xdr:col>21</xdr:col>
      <xdr:colOff>50800</xdr:colOff>
      <xdr:row>59</xdr:row>
      <xdr:rowOff>151130</xdr:rowOff>
    </xdr:to>
    <xdr:sp macro="" textlink="">
      <xdr:nvSpPr>
        <xdr:cNvPr id="342" name="円/楕円 341"/>
        <xdr:cNvSpPr/>
      </xdr:nvSpPr>
      <xdr:spPr>
        <a:xfrm>
          <a:off x="14351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161307</xdr:rowOff>
    </xdr:from>
    <xdr:ext cx="762000" cy="259045"/>
    <xdr:sp macro="" textlink="">
      <xdr:nvSpPr>
        <xdr:cNvPr id="343" name="テキスト ボックス 342"/>
        <xdr:cNvSpPr txBox="1"/>
      </xdr:nvSpPr>
      <xdr:spPr>
        <a:xfrm>
          <a:off x="14020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5.12</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47519</xdr:rowOff>
    </xdr:from>
    <xdr:to>
      <xdr:col>19</xdr:col>
      <xdr:colOff>533400</xdr:colOff>
      <xdr:row>59</xdr:row>
      <xdr:rowOff>149119</xdr:rowOff>
    </xdr:to>
    <xdr:sp macro="" textlink="">
      <xdr:nvSpPr>
        <xdr:cNvPr id="344" name="円/楕円 343"/>
        <xdr:cNvSpPr/>
      </xdr:nvSpPr>
      <xdr:spPr>
        <a:xfrm>
          <a:off x="13462000" y="1016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159296</xdr:rowOff>
    </xdr:from>
    <xdr:ext cx="762000" cy="259045"/>
    <xdr:sp macro="" textlink="">
      <xdr:nvSpPr>
        <xdr:cNvPr id="345" name="テキスト ボックス 344"/>
        <xdr:cNvSpPr txBox="1"/>
      </xdr:nvSpPr>
      <xdr:spPr>
        <a:xfrm>
          <a:off x="13131800" y="9931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[5.1%]</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36/85</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近年は市制施行時の大型事業による公債費負担の終了により、類似団体内平均値を下回っているものの、平成</a:t>
          </a:r>
          <a:r>
            <a:rPr kumimoji="1" lang="en-US" altLang="ja-JP" sz="1300">
              <a:latin typeface="ＭＳ Ｐゴシック"/>
            </a:rPr>
            <a:t>24</a:t>
          </a:r>
          <a:r>
            <a:rPr kumimoji="1" lang="ja-JP" altLang="en-US" sz="1300">
              <a:latin typeface="ＭＳ Ｐゴシック"/>
            </a:rPr>
            <a:t>～</a:t>
          </a:r>
          <a:r>
            <a:rPr kumimoji="1" lang="en-US" altLang="ja-JP" sz="1300">
              <a:latin typeface="ＭＳ Ｐゴシック"/>
            </a:rPr>
            <a:t>28</a:t>
          </a:r>
          <a:r>
            <a:rPr kumimoji="1" lang="ja-JP" altLang="en-US" sz="1300">
              <a:latin typeface="ＭＳ Ｐゴシック"/>
            </a:rPr>
            <a:t>年度に実施した生涯学習センターの建替えに係る起債の償還等に伴い、減少傾向の終息が見込まれる。今後は公営企業や一部事務組合の起債を含めて、将来世代への過度な負担とならないよう慎重に判断し、起債に大きく頼ることのない財政運営に努める。</a:t>
          </a:r>
        </a:p>
      </xdr:txBody>
    </xdr:sp>
    <xdr:clientData/>
  </xdr:twoCellAnchor>
  <xdr:oneCellAnchor>
    <xdr:from>
      <xdr:col>18</xdr:col>
      <xdr:colOff>444500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44450</xdr:rowOff>
    </xdr:from>
    <xdr:to>
      <xdr:col>26</xdr:col>
      <xdr:colOff>76200</xdr:colOff>
      <xdr:row>44</xdr:row>
      <xdr:rowOff>44450</xdr:rowOff>
    </xdr:to>
    <xdr:cxnSp macro="">
      <xdr:nvCxnSpPr>
        <xdr:cNvPr id="362" name="直線コネクタ 361"/>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43</xdr:row>
      <xdr:rowOff>73677</xdr:rowOff>
    </xdr:from>
    <xdr:ext cx="762000" cy="259045"/>
    <xdr:sp macro="" textlink="">
      <xdr:nvSpPr>
        <xdr:cNvPr id="363" name="テキスト ボックス 362"/>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4" name="直線コネクタ 363"/>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5" name="テキスト ボックス 364"/>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37</xdr:row>
      <xdr:rowOff>38100</xdr:rowOff>
    </xdr:from>
    <xdr:to>
      <xdr:col>26</xdr:col>
      <xdr:colOff>76200</xdr:colOff>
      <xdr:row>37</xdr:row>
      <xdr:rowOff>38100</xdr:rowOff>
    </xdr:to>
    <xdr:cxnSp macro="">
      <xdr:nvCxnSpPr>
        <xdr:cNvPr id="366" name="直線コネクタ 365"/>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67327</xdr:rowOff>
    </xdr:from>
    <xdr:ext cx="762000" cy="259045"/>
    <xdr:sp macro="" textlink="">
      <xdr:nvSpPr>
        <xdr:cNvPr id="367" name="テキスト ボックス 366"/>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68" name="直線コネクタ 36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46672</xdr:rowOff>
    </xdr:from>
    <xdr:to>
      <xdr:col>24</xdr:col>
      <xdr:colOff>558800</xdr:colOff>
      <xdr:row>43</xdr:row>
      <xdr:rowOff>155575</xdr:rowOff>
    </xdr:to>
    <xdr:cxnSp macro="">
      <xdr:nvCxnSpPr>
        <xdr:cNvPr id="370" name="直線コネクタ 369"/>
        <xdr:cNvCxnSpPr/>
      </xdr:nvCxnSpPr>
      <xdr:spPr>
        <a:xfrm flipV="1">
          <a:off x="17018000" y="6218872"/>
          <a:ext cx="0" cy="13090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127652</xdr:rowOff>
    </xdr:from>
    <xdr:ext cx="762000" cy="259045"/>
    <xdr:sp macro="" textlink="">
      <xdr:nvSpPr>
        <xdr:cNvPr id="371" name="公債費負担の状況最小値テキスト"/>
        <xdr:cNvSpPr txBox="1"/>
      </xdr:nvSpPr>
      <xdr:spPr>
        <a:xfrm>
          <a:off x="17106900" y="750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19.0</a:t>
          </a:r>
          <a:endParaRPr kumimoji="1" lang="ja-JP" altLang="en-US" sz="1000" b="1">
            <a:latin typeface="ＭＳ Ｐゴシック"/>
          </a:endParaRPr>
        </a:p>
      </xdr:txBody>
    </xdr:sp>
    <xdr:clientData/>
  </xdr:oneCellAnchor>
  <xdr:twoCellAnchor>
    <xdr:from>
      <xdr:col>24</xdr:col>
      <xdr:colOff>469900</xdr:colOff>
      <xdr:row>43</xdr:row>
      <xdr:rowOff>155575</xdr:rowOff>
    </xdr:from>
    <xdr:to>
      <xdr:col>24</xdr:col>
      <xdr:colOff>647700</xdr:colOff>
      <xdr:row>43</xdr:row>
      <xdr:rowOff>155575</xdr:rowOff>
    </xdr:to>
    <xdr:cxnSp macro="">
      <xdr:nvCxnSpPr>
        <xdr:cNvPr id="372" name="直線コネクタ 371"/>
        <xdr:cNvCxnSpPr/>
      </xdr:nvCxnSpPr>
      <xdr:spPr>
        <a:xfrm>
          <a:off x="16929100" y="7527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133049</xdr:rowOff>
    </xdr:from>
    <xdr:ext cx="762000" cy="259045"/>
    <xdr:sp macro="" textlink="">
      <xdr:nvSpPr>
        <xdr:cNvPr id="373" name="公債費負担の状況最大値テキスト"/>
        <xdr:cNvSpPr txBox="1"/>
      </xdr:nvSpPr>
      <xdr:spPr>
        <a:xfrm>
          <a:off x="17106900" y="596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2.7</a:t>
          </a:r>
          <a:endParaRPr kumimoji="1" lang="ja-JP" altLang="en-US" sz="1000" b="1">
            <a:latin typeface="ＭＳ Ｐゴシック"/>
          </a:endParaRPr>
        </a:p>
      </xdr:txBody>
    </xdr:sp>
    <xdr:clientData/>
  </xdr:oneCellAnchor>
  <xdr:twoCellAnchor>
    <xdr:from>
      <xdr:col>24</xdr:col>
      <xdr:colOff>469900</xdr:colOff>
      <xdr:row>36</xdr:row>
      <xdr:rowOff>46672</xdr:rowOff>
    </xdr:from>
    <xdr:to>
      <xdr:col>24</xdr:col>
      <xdr:colOff>647700</xdr:colOff>
      <xdr:row>36</xdr:row>
      <xdr:rowOff>46672</xdr:rowOff>
    </xdr:to>
    <xdr:cxnSp macro="">
      <xdr:nvCxnSpPr>
        <xdr:cNvPr id="374" name="直線コネクタ 373"/>
        <xdr:cNvCxnSpPr/>
      </xdr:nvCxnSpPr>
      <xdr:spPr>
        <a:xfrm>
          <a:off x="16929100" y="6218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2857</xdr:rowOff>
    </xdr:from>
    <xdr:to>
      <xdr:col>24</xdr:col>
      <xdr:colOff>558800</xdr:colOff>
      <xdr:row>39</xdr:row>
      <xdr:rowOff>51118</xdr:rowOff>
    </xdr:to>
    <xdr:cxnSp macro="">
      <xdr:nvCxnSpPr>
        <xdr:cNvPr id="375" name="直線コネクタ 374"/>
        <xdr:cNvCxnSpPr/>
      </xdr:nvCxnSpPr>
      <xdr:spPr>
        <a:xfrm flipV="1">
          <a:off x="16179800" y="6689407"/>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32720</xdr:rowOff>
    </xdr:from>
    <xdr:ext cx="762000" cy="259045"/>
    <xdr:sp macro="" textlink="">
      <xdr:nvSpPr>
        <xdr:cNvPr id="376" name="公債費負担の状況平均値テキスト"/>
        <xdr:cNvSpPr txBox="1"/>
      </xdr:nvSpPr>
      <xdr:spPr>
        <a:xfrm>
          <a:off x="17106900" y="6719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60643</xdr:rowOff>
    </xdr:from>
    <xdr:to>
      <xdr:col>24</xdr:col>
      <xdr:colOff>609600</xdr:colOff>
      <xdr:row>39</xdr:row>
      <xdr:rowOff>162243</xdr:rowOff>
    </xdr:to>
    <xdr:sp macro="" textlink="">
      <xdr:nvSpPr>
        <xdr:cNvPr id="377" name="フローチャート : 判断 376"/>
        <xdr:cNvSpPr/>
      </xdr:nvSpPr>
      <xdr:spPr>
        <a:xfrm>
          <a:off x="16967200" y="674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39</xdr:row>
      <xdr:rowOff>51118</xdr:rowOff>
    </xdr:from>
    <xdr:to>
      <xdr:col>23</xdr:col>
      <xdr:colOff>406400</xdr:colOff>
      <xdr:row>39</xdr:row>
      <xdr:rowOff>93345</xdr:rowOff>
    </xdr:to>
    <xdr:cxnSp macro="">
      <xdr:nvCxnSpPr>
        <xdr:cNvPr id="378" name="直線コネクタ 377"/>
        <xdr:cNvCxnSpPr/>
      </xdr:nvCxnSpPr>
      <xdr:spPr>
        <a:xfrm flipV="1">
          <a:off x="15290800" y="6737668"/>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39</xdr:row>
      <xdr:rowOff>66675</xdr:rowOff>
    </xdr:from>
    <xdr:to>
      <xdr:col>23</xdr:col>
      <xdr:colOff>457200</xdr:colOff>
      <xdr:row>39</xdr:row>
      <xdr:rowOff>168275</xdr:rowOff>
    </xdr:to>
    <xdr:sp macro="" textlink="">
      <xdr:nvSpPr>
        <xdr:cNvPr id="379" name="フローチャート : 判断 378"/>
        <xdr:cNvSpPr/>
      </xdr:nvSpPr>
      <xdr:spPr>
        <a:xfrm>
          <a:off x="16129000" y="675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153052</xdr:rowOff>
    </xdr:from>
    <xdr:ext cx="736600" cy="259045"/>
    <xdr:sp macro="" textlink="">
      <xdr:nvSpPr>
        <xdr:cNvPr id="380" name="テキスト ボックス 379"/>
        <xdr:cNvSpPr txBox="1"/>
      </xdr:nvSpPr>
      <xdr:spPr>
        <a:xfrm>
          <a:off x="15798800" y="683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a:t>
          </a:r>
          <a:endParaRPr kumimoji="1" lang="ja-JP" altLang="en-US" sz="1000" b="1">
            <a:solidFill>
              <a:srgbClr val="000080"/>
            </a:solidFill>
            <a:latin typeface="ＭＳ Ｐゴシック"/>
          </a:endParaRPr>
        </a:p>
      </xdr:txBody>
    </xdr:sp>
    <xdr:clientData/>
  </xdr:oneCellAnchor>
  <xdr:twoCellAnchor>
    <xdr:from>
      <xdr:col>21</xdr:col>
      <xdr:colOff>0</xdr:colOff>
      <xdr:row>39</xdr:row>
      <xdr:rowOff>93345</xdr:rowOff>
    </xdr:from>
    <xdr:to>
      <xdr:col>22</xdr:col>
      <xdr:colOff>203200</xdr:colOff>
      <xdr:row>40</xdr:row>
      <xdr:rowOff>36513</xdr:rowOff>
    </xdr:to>
    <xdr:cxnSp macro="">
      <xdr:nvCxnSpPr>
        <xdr:cNvPr id="381" name="直線コネクタ 380"/>
        <xdr:cNvCxnSpPr/>
      </xdr:nvCxnSpPr>
      <xdr:spPr>
        <a:xfrm flipV="1">
          <a:off x="14401800" y="6779895"/>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3810</xdr:rowOff>
    </xdr:from>
    <xdr:to>
      <xdr:col>22</xdr:col>
      <xdr:colOff>254000</xdr:colOff>
      <xdr:row>40</xdr:row>
      <xdr:rowOff>105410</xdr:rowOff>
    </xdr:to>
    <xdr:sp macro="" textlink="">
      <xdr:nvSpPr>
        <xdr:cNvPr id="382" name="フローチャート : 判断 381"/>
        <xdr:cNvSpPr/>
      </xdr:nvSpPr>
      <xdr:spPr>
        <a:xfrm>
          <a:off x="15240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90187</xdr:rowOff>
    </xdr:from>
    <xdr:ext cx="762000" cy="259045"/>
    <xdr:sp macro="" textlink="">
      <xdr:nvSpPr>
        <xdr:cNvPr id="383" name="テキスト ボックス 382"/>
        <xdr:cNvSpPr txBox="1"/>
      </xdr:nvSpPr>
      <xdr:spPr>
        <a:xfrm>
          <a:off x="149098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36513</xdr:rowOff>
    </xdr:from>
    <xdr:to>
      <xdr:col>21</xdr:col>
      <xdr:colOff>0</xdr:colOff>
      <xdr:row>40</xdr:row>
      <xdr:rowOff>66675</xdr:rowOff>
    </xdr:to>
    <xdr:cxnSp macro="">
      <xdr:nvCxnSpPr>
        <xdr:cNvPr id="384" name="直線コネクタ 383"/>
        <xdr:cNvCxnSpPr/>
      </xdr:nvCxnSpPr>
      <xdr:spPr>
        <a:xfrm flipV="1">
          <a:off x="13512800" y="6894513"/>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52070</xdr:rowOff>
    </xdr:from>
    <xdr:to>
      <xdr:col>21</xdr:col>
      <xdr:colOff>50800</xdr:colOff>
      <xdr:row>40</xdr:row>
      <xdr:rowOff>153670</xdr:rowOff>
    </xdr:to>
    <xdr:sp macro="" textlink="">
      <xdr:nvSpPr>
        <xdr:cNvPr id="385" name="フローチャート : 判断 384"/>
        <xdr:cNvSpPr/>
      </xdr:nvSpPr>
      <xdr:spPr>
        <a:xfrm>
          <a:off x="14351000" y="691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138447</xdr:rowOff>
    </xdr:from>
    <xdr:ext cx="762000" cy="259045"/>
    <xdr:sp macro="" textlink="">
      <xdr:nvSpPr>
        <xdr:cNvPr id="386" name="テキスト ボックス 385"/>
        <xdr:cNvSpPr txBox="1"/>
      </xdr:nvSpPr>
      <xdr:spPr>
        <a:xfrm>
          <a:off x="14020800" y="699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19</xdr:col>
      <xdr:colOff>431800</xdr:colOff>
      <xdr:row>40</xdr:row>
      <xdr:rowOff>94297</xdr:rowOff>
    </xdr:from>
    <xdr:to>
      <xdr:col>19</xdr:col>
      <xdr:colOff>533400</xdr:colOff>
      <xdr:row>41</xdr:row>
      <xdr:rowOff>24447</xdr:rowOff>
    </xdr:to>
    <xdr:sp macro="" textlink="">
      <xdr:nvSpPr>
        <xdr:cNvPr id="387" name="フローチャート : 判断 386"/>
        <xdr:cNvSpPr/>
      </xdr:nvSpPr>
      <xdr:spPr>
        <a:xfrm>
          <a:off x="13462000" y="695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9224</xdr:rowOff>
    </xdr:from>
    <xdr:ext cx="762000" cy="259045"/>
    <xdr:sp macro="" textlink="">
      <xdr:nvSpPr>
        <xdr:cNvPr id="388" name="テキスト ボックス 387"/>
        <xdr:cNvSpPr txBox="1"/>
      </xdr:nvSpPr>
      <xdr:spPr>
        <a:xfrm>
          <a:off x="13131800" y="7038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89" name="テキスト ボックス 38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0" name="テキスト ボックス 38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1" name="テキスト ボックス 39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2" name="テキスト ボックス 39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3" name="テキスト ボックス 39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38</xdr:row>
      <xdr:rowOff>123507</xdr:rowOff>
    </xdr:from>
    <xdr:to>
      <xdr:col>24</xdr:col>
      <xdr:colOff>609600</xdr:colOff>
      <xdr:row>39</xdr:row>
      <xdr:rowOff>53657</xdr:rowOff>
    </xdr:to>
    <xdr:sp macro="" textlink="">
      <xdr:nvSpPr>
        <xdr:cNvPr id="394" name="円/楕円 393"/>
        <xdr:cNvSpPr/>
      </xdr:nvSpPr>
      <xdr:spPr>
        <a:xfrm>
          <a:off x="16967200" y="663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37</xdr:row>
      <xdr:rowOff>140034</xdr:rowOff>
    </xdr:from>
    <xdr:ext cx="762000" cy="259045"/>
    <xdr:sp macro="" textlink="">
      <xdr:nvSpPr>
        <xdr:cNvPr id="395" name="公債費負担の状況該当値テキスト"/>
        <xdr:cNvSpPr txBox="1"/>
      </xdr:nvSpPr>
      <xdr:spPr>
        <a:xfrm>
          <a:off x="17106900" y="6483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318</xdr:rowOff>
    </xdr:from>
    <xdr:to>
      <xdr:col>23</xdr:col>
      <xdr:colOff>457200</xdr:colOff>
      <xdr:row>39</xdr:row>
      <xdr:rowOff>101918</xdr:rowOff>
    </xdr:to>
    <xdr:sp macro="" textlink="">
      <xdr:nvSpPr>
        <xdr:cNvPr id="396" name="円/楕円 395"/>
        <xdr:cNvSpPr/>
      </xdr:nvSpPr>
      <xdr:spPr>
        <a:xfrm>
          <a:off x="16129000" y="668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112095</xdr:rowOff>
    </xdr:from>
    <xdr:ext cx="736600" cy="259045"/>
    <xdr:sp macro="" textlink="">
      <xdr:nvSpPr>
        <xdr:cNvPr id="397" name="テキスト ボックス 396"/>
        <xdr:cNvSpPr txBox="1"/>
      </xdr:nvSpPr>
      <xdr:spPr>
        <a:xfrm>
          <a:off x="15798800" y="6455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42545</xdr:rowOff>
    </xdr:from>
    <xdr:to>
      <xdr:col>22</xdr:col>
      <xdr:colOff>254000</xdr:colOff>
      <xdr:row>39</xdr:row>
      <xdr:rowOff>144145</xdr:rowOff>
    </xdr:to>
    <xdr:sp macro="" textlink="">
      <xdr:nvSpPr>
        <xdr:cNvPr id="398" name="円/楕円 397"/>
        <xdr:cNvSpPr/>
      </xdr:nvSpPr>
      <xdr:spPr>
        <a:xfrm>
          <a:off x="152400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154322</xdr:rowOff>
    </xdr:from>
    <xdr:ext cx="762000" cy="259045"/>
    <xdr:sp macro="" textlink="">
      <xdr:nvSpPr>
        <xdr:cNvPr id="399" name="テキスト ボックス 398"/>
        <xdr:cNvSpPr txBox="1"/>
      </xdr:nvSpPr>
      <xdr:spPr>
        <a:xfrm>
          <a:off x="14909800" y="649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a:t>
          </a:r>
          <a:endParaRPr kumimoji="1" lang="ja-JP" altLang="en-US" sz="1000" b="1">
            <a:solidFill>
              <a:srgbClr val="FF0000"/>
            </a:solidFill>
            <a:latin typeface="ＭＳ Ｐゴシック"/>
          </a:endParaRPr>
        </a:p>
      </xdr:txBody>
    </xdr:sp>
    <xdr:clientData/>
  </xdr:oneCellAnchor>
  <xdr:twoCellAnchor>
    <xdr:from>
      <xdr:col>20</xdr:col>
      <xdr:colOff>635000</xdr:colOff>
      <xdr:row>39</xdr:row>
      <xdr:rowOff>157163</xdr:rowOff>
    </xdr:from>
    <xdr:to>
      <xdr:col>21</xdr:col>
      <xdr:colOff>50800</xdr:colOff>
      <xdr:row>40</xdr:row>
      <xdr:rowOff>87313</xdr:rowOff>
    </xdr:to>
    <xdr:sp macro="" textlink="">
      <xdr:nvSpPr>
        <xdr:cNvPr id="400" name="円/楕円 399"/>
        <xdr:cNvSpPr/>
      </xdr:nvSpPr>
      <xdr:spPr>
        <a:xfrm>
          <a:off x="14351000" y="684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38</xdr:row>
      <xdr:rowOff>97490</xdr:rowOff>
    </xdr:from>
    <xdr:ext cx="762000" cy="259045"/>
    <xdr:sp macro="" textlink="">
      <xdr:nvSpPr>
        <xdr:cNvPr id="401" name="テキスト ボックス 400"/>
        <xdr:cNvSpPr txBox="1"/>
      </xdr:nvSpPr>
      <xdr:spPr>
        <a:xfrm>
          <a:off x="14020800" y="661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19</xdr:col>
      <xdr:colOff>431800</xdr:colOff>
      <xdr:row>40</xdr:row>
      <xdr:rowOff>15875</xdr:rowOff>
    </xdr:from>
    <xdr:to>
      <xdr:col>19</xdr:col>
      <xdr:colOff>533400</xdr:colOff>
      <xdr:row>40</xdr:row>
      <xdr:rowOff>117475</xdr:rowOff>
    </xdr:to>
    <xdr:sp macro="" textlink="">
      <xdr:nvSpPr>
        <xdr:cNvPr id="402" name="円/楕円 401"/>
        <xdr:cNvSpPr/>
      </xdr:nvSpPr>
      <xdr:spPr>
        <a:xfrm>
          <a:off x="13462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38</xdr:row>
      <xdr:rowOff>127652</xdr:rowOff>
    </xdr:from>
    <xdr:ext cx="762000" cy="259045"/>
    <xdr:sp macro="" textlink="">
      <xdr:nvSpPr>
        <xdr:cNvPr id="403" name="テキスト ボックス 402"/>
        <xdr:cNvSpPr txBox="1"/>
      </xdr:nvSpPr>
      <xdr:spPr>
        <a:xfrm>
          <a:off x="13131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5" name="テキスト ボックス 40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6" name="テキスト ボックス 40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例年、充当可能財源が将来負担額を上回っているため、将来負担比率は発生していない。今後も後世への負担を少しでも軽減するよう、将来負担額の適正化を図り、財政の健全化に努める。</a:t>
          </a:r>
        </a:p>
      </xdr:txBody>
    </xdr:sp>
    <xdr:clientData/>
  </xdr:twoCellAnchor>
  <xdr:oneCellAnchor>
    <xdr:from>
      <xdr:col>18</xdr:col>
      <xdr:colOff>444500</xdr:colOff>
      <xdr:row>10</xdr:row>
      <xdr:rowOff>63500</xdr:rowOff>
    </xdr:from>
    <xdr:ext cx="298543" cy="225703"/>
    <xdr:sp macro="" textlink="">
      <xdr:nvSpPr>
        <xdr:cNvPr id="417" name="テキスト ボックス 41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18" name="直線コネクタ 41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19" name="テキスト ボックス 41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0" name="直線コネクタ 41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1" name="テキスト ボックス 42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2" name="直線コネクタ 42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3" name="テキスト ボックス 42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6" name="直線コネクタ 42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7" name="テキスト ボックス 42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28" name="直線コネクタ 42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29" name="テキスト ボックス 42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0" name="直線コネクタ 42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22</xdr:row>
      <xdr:rowOff>34502</xdr:rowOff>
    </xdr:to>
    <xdr:cxnSp macro="">
      <xdr:nvCxnSpPr>
        <xdr:cNvPr id="432" name="直線コネクタ 431"/>
        <xdr:cNvCxnSpPr/>
      </xdr:nvCxnSpPr>
      <xdr:spPr>
        <a:xfrm flipV="1">
          <a:off x="17018000" y="2370667"/>
          <a:ext cx="0" cy="1435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6579</xdr:rowOff>
    </xdr:from>
    <xdr:ext cx="762000" cy="259045"/>
    <xdr:sp macro="" textlink="">
      <xdr:nvSpPr>
        <xdr:cNvPr id="433" name="将来負担の状況最小値テキスト"/>
        <xdr:cNvSpPr txBox="1"/>
      </xdr:nvSpPr>
      <xdr:spPr>
        <a:xfrm>
          <a:off x="17106900" y="3778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178.5</a:t>
          </a:r>
          <a:endParaRPr kumimoji="1" lang="ja-JP" altLang="en-US" sz="1000" b="1">
            <a:latin typeface="ＭＳ Ｐゴシック"/>
          </a:endParaRPr>
        </a:p>
      </xdr:txBody>
    </xdr:sp>
    <xdr:clientData/>
  </xdr:oneCellAnchor>
  <xdr:twoCellAnchor>
    <xdr:from>
      <xdr:col>24</xdr:col>
      <xdr:colOff>469900</xdr:colOff>
      <xdr:row>22</xdr:row>
      <xdr:rowOff>34502</xdr:rowOff>
    </xdr:from>
    <xdr:to>
      <xdr:col>24</xdr:col>
      <xdr:colOff>647700</xdr:colOff>
      <xdr:row>22</xdr:row>
      <xdr:rowOff>34502</xdr:rowOff>
    </xdr:to>
    <xdr:cxnSp macro="">
      <xdr:nvCxnSpPr>
        <xdr:cNvPr id="434" name="直線コネクタ 433"/>
        <xdr:cNvCxnSpPr/>
      </xdr:nvCxnSpPr>
      <xdr:spPr>
        <a:xfrm>
          <a:off x="16929100" y="3806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35"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6" name="直線コネクタ 43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4123</xdr:rowOff>
    </xdr:from>
    <xdr:ext cx="762000" cy="259045"/>
    <xdr:sp macro="" textlink="">
      <xdr:nvSpPr>
        <xdr:cNvPr id="437" name="将来負担の状況平均値テキスト"/>
        <xdr:cNvSpPr txBox="1"/>
      </xdr:nvSpPr>
      <xdr:spPr>
        <a:xfrm>
          <a:off x="17106900" y="25758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35.3</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32046</xdr:rowOff>
    </xdr:from>
    <xdr:to>
      <xdr:col>24</xdr:col>
      <xdr:colOff>609600</xdr:colOff>
      <xdr:row>15</xdr:row>
      <xdr:rowOff>133646</xdr:rowOff>
    </xdr:to>
    <xdr:sp macro="" textlink="">
      <xdr:nvSpPr>
        <xdr:cNvPr id="438" name="フローチャート : 判断 437"/>
        <xdr:cNvSpPr/>
      </xdr:nvSpPr>
      <xdr:spPr>
        <a:xfrm>
          <a:off x="16967200" y="26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355600</xdr:colOff>
      <xdr:row>15</xdr:row>
      <xdr:rowOff>18373</xdr:rowOff>
    </xdr:from>
    <xdr:to>
      <xdr:col>23</xdr:col>
      <xdr:colOff>457200</xdr:colOff>
      <xdr:row>15</xdr:row>
      <xdr:rowOff>119973</xdr:rowOff>
    </xdr:to>
    <xdr:sp macro="" textlink="">
      <xdr:nvSpPr>
        <xdr:cNvPr id="439" name="フローチャート : 判断 438"/>
        <xdr:cNvSpPr/>
      </xdr:nvSpPr>
      <xdr:spPr>
        <a:xfrm>
          <a:off x="16129000" y="2590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130150</xdr:rowOff>
    </xdr:from>
    <xdr:ext cx="736600" cy="259045"/>
    <xdr:sp macro="" textlink="">
      <xdr:nvSpPr>
        <xdr:cNvPr id="440" name="テキスト ボックス 439"/>
        <xdr:cNvSpPr txBox="1"/>
      </xdr:nvSpPr>
      <xdr:spPr>
        <a:xfrm>
          <a:off x="15798800" y="2359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33.6</a:t>
          </a:r>
          <a:endParaRPr kumimoji="1" lang="ja-JP" altLang="en-US" sz="1000" b="1">
            <a:solidFill>
              <a:srgbClr val="000080"/>
            </a:solidFill>
            <a:latin typeface="ＭＳ Ｐゴシック"/>
          </a:endParaRPr>
        </a:p>
      </xdr:txBody>
    </xdr:sp>
    <xdr:clientData/>
  </xdr:oneCellAnchor>
  <xdr:twoCellAnchor>
    <xdr:from>
      <xdr:col>22</xdr:col>
      <xdr:colOff>152400</xdr:colOff>
      <xdr:row>15</xdr:row>
      <xdr:rowOff>117306</xdr:rowOff>
    </xdr:from>
    <xdr:to>
      <xdr:col>22</xdr:col>
      <xdr:colOff>254000</xdr:colOff>
      <xdr:row>16</xdr:row>
      <xdr:rowOff>47456</xdr:rowOff>
    </xdr:to>
    <xdr:sp macro="" textlink="">
      <xdr:nvSpPr>
        <xdr:cNvPr id="441" name="フローチャート : 判断 440"/>
        <xdr:cNvSpPr/>
      </xdr:nvSpPr>
      <xdr:spPr>
        <a:xfrm>
          <a:off x="15240000" y="268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57633</xdr:rowOff>
    </xdr:from>
    <xdr:ext cx="762000" cy="259045"/>
    <xdr:sp macro="" textlink="">
      <xdr:nvSpPr>
        <xdr:cNvPr id="442" name="テキスト ボックス 441"/>
        <xdr:cNvSpPr txBox="1"/>
      </xdr:nvSpPr>
      <xdr:spPr>
        <a:xfrm>
          <a:off x="14909800" y="245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45.9</a:t>
          </a:r>
          <a:endParaRPr kumimoji="1" lang="ja-JP" altLang="en-US" sz="1000" b="1">
            <a:solidFill>
              <a:srgbClr val="000080"/>
            </a:solidFill>
            <a:latin typeface="ＭＳ Ｐゴシック"/>
          </a:endParaRPr>
        </a:p>
      </xdr:txBody>
    </xdr:sp>
    <xdr:clientData/>
  </xdr:oneCellAnchor>
  <xdr:twoCellAnchor>
    <xdr:from>
      <xdr:col>20</xdr:col>
      <xdr:colOff>635000</xdr:colOff>
      <xdr:row>15</xdr:row>
      <xdr:rowOff>152696</xdr:rowOff>
    </xdr:from>
    <xdr:to>
      <xdr:col>21</xdr:col>
      <xdr:colOff>50800</xdr:colOff>
      <xdr:row>16</xdr:row>
      <xdr:rowOff>82846</xdr:rowOff>
    </xdr:to>
    <xdr:sp macro="" textlink="">
      <xdr:nvSpPr>
        <xdr:cNvPr id="443" name="フローチャート : 判断 442"/>
        <xdr:cNvSpPr/>
      </xdr:nvSpPr>
      <xdr:spPr>
        <a:xfrm>
          <a:off x="14351000" y="272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93023</xdr:rowOff>
    </xdr:from>
    <xdr:ext cx="762000" cy="259045"/>
    <xdr:sp macro="" textlink="">
      <xdr:nvSpPr>
        <xdr:cNvPr id="444" name="テキスト ボックス 443"/>
        <xdr:cNvSpPr txBox="1"/>
      </xdr:nvSpPr>
      <xdr:spPr>
        <a:xfrm>
          <a:off x="14020800" y="2493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44789</xdr:rowOff>
    </xdr:from>
    <xdr:to>
      <xdr:col>19</xdr:col>
      <xdr:colOff>533400</xdr:colOff>
      <xdr:row>16</xdr:row>
      <xdr:rowOff>146389</xdr:rowOff>
    </xdr:to>
    <xdr:sp macro="" textlink="">
      <xdr:nvSpPr>
        <xdr:cNvPr id="445" name="フローチャート : 判断 444"/>
        <xdr:cNvSpPr/>
      </xdr:nvSpPr>
      <xdr:spPr>
        <a:xfrm>
          <a:off x="13462000" y="278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156566</xdr:rowOff>
    </xdr:from>
    <xdr:ext cx="762000" cy="259045"/>
    <xdr:sp macro="" textlink="">
      <xdr:nvSpPr>
        <xdr:cNvPr id="446" name="テキスト ボックス 445"/>
        <xdr:cNvSpPr txBox="1"/>
      </xdr:nvSpPr>
      <xdr:spPr>
        <a:xfrm>
          <a:off x="13131800" y="2556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47" name="テキスト ボックス 44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48" name="テキスト ボックス 44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49" name="テキスト ボックス 44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0" name="テキスト ボックス 44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1" name="テキスト ボックス 45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福岡県古賀市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58,499
57,979
42.07
20,262,055
19,493,371
733,327
11,598,478
14,765,475</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5.1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－３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－３</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24/85</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行財政改革等の結果、例年、類似団体内平均値を下回っている。今後も人件費の適正な管理に努める。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102507</xdr:rowOff>
    </xdr:from>
    <xdr:to>
      <xdr:col>7</xdr:col>
      <xdr:colOff>15875</xdr:colOff>
      <xdr:row>41</xdr:row>
      <xdr:rowOff>4535</xdr:rowOff>
    </xdr:to>
    <xdr:cxnSp macro="">
      <xdr:nvCxnSpPr>
        <xdr:cNvPr id="63" name="直線コネクタ 62"/>
        <xdr:cNvCxnSpPr/>
      </xdr:nvCxnSpPr>
      <xdr:spPr>
        <a:xfrm flipV="1">
          <a:off x="4826000" y="5760357"/>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148062</xdr:rowOff>
    </xdr:from>
    <xdr:ext cx="762000" cy="259045"/>
    <xdr:sp macro="" textlink="">
      <xdr:nvSpPr>
        <xdr:cNvPr id="64" name="人件費最小値テキスト"/>
        <xdr:cNvSpPr txBox="1"/>
      </xdr:nvSpPr>
      <xdr:spPr>
        <a:xfrm>
          <a:off x="4914900" y="7006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37.0</a:t>
          </a:r>
          <a:endParaRPr kumimoji="1" lang="ja-JP" altLang="en-US" sz="1000" b="1">
            <a:latin typeface="ＭＳ Ｐゴシック"/>
          </a:endParaRPr>
        </a:p>
      </xdr:txBody>
    </xdr:sp>
    <xdr:clientData/>
  </xdr:oneCellAnchor>
  <xdr:twoCellAnchor>
    <xdr:from>
      <xdr:col>6</xdr:col>
      <xdr:colOff>612775</xdr:colOff>
      <xdr:row>41</xdr:row>
      <xdr:rowOff>4535</xdr:rowOff>
    </xdr:from>
    <xdr:to>
      <xdr:col>7</xdr:col>
      <xdr:colOff>104775</xdr:colOff>
      <xdr:row>41</xdr:row>
      <xdr:rowOff>4535</xdr:rowOff>
    </xdr:to>
    <xdr:cxnSp macro="">
      <xdr:nvCxnSpPr>
        <xdr:cNvPr id="65" name="直線コネクタ 64"/>
        <xdr:cNvCxnSpPr/>
      </xdr:nvCxnSpPr>
      <xdr:spPr>
        <a:xfrm>
          <a:off x="4737100" y="7033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17434</xdr:rowOff>
    </xdr:from>
    <xdr:ext cx="762000" cy="259045"/>
    <xdr:sp macro="" textlink="">
      <xdr:nvSpPr>
        <xdr:cNvPr id="66" name="人件費最大値テキスト"/>
        <xdr:cNvSpPr txBox="1"/>
      </xdr:nvSpPr>
      <xdr:spPr>
        <a:xfrm>
          <a:off x="4914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17.5</a:t>
          </a:r>
          <a:endParaRPr kumimoji="1" lang="ja-JP" altLang="en-US" sz="1000" b="1">
            <a:latin typeface="ＭＳ Ｐゴシック"/>
          </a:endParaRPr>
        </a:p>
      </xdr:txBody>
    </xdr:sp>
    <xdr:clientData/>
  </xdr:oneCellAnchor>
  <xdr:twoCellAnchor>
    <xdr:from>
      <xdr:col>6</xdr:col>
      <xdr:colOff>612775</xdr:colOff>
      <xdr:row>33</xdr:row>
      <xdr:rowOff>102507</xdr:rowOff>
    </xdr:from>
    <xdr:to>
      <xdr:col>7</xdr:col>
      <xdr:colOff>104775</xdr:colOff>
      <xdr:row>33</xdr:row>
      <xdr:rowOff>102507</xdr:rowOff>
    </xdr:to>
    <xdr:cxnSp macro="">
      <xdr:nvCxnSpPr>
        <xdr:cNvPr id="67" name="直線コネクタ 66"/>
        <xdr:cNvCxnSpPr/>
      </xdr:nvCxnSpPr>
      <xdr:spPr>
        <a:xfrm>
          <a:off x="4737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34</xdr:row>
      <xdr:rowOff>166189</xdr:rowOff>
    </xdr:from>
    <xdr:to>
      <xdr:col>7</xdr:col>
      <xdr:colOff>15875</xdr:colOff>
      <xdr:row>35</xdr:row>
      <xdr:rowOff>53522</xdr:rowOff>
    </xdr:to>
    <xdr:cxnSp macro="">
      <xdr:nvCxnSpPr>
        <xdr:cNvPr id="68" name="直線コネクタ 67"/>
        <xdr:cNvCxnSpPr/>
      </xdr:nvCxnSpPr>
      <xdr:spPr>
        <a:xfrm>
          <a:off x="3987800" y="5995489"/>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118490</xdr:rowOff>
    </xdr:from>
    <xdr:ext cx="762000" cy="259045"/>
    <xdr:sp macro="" textlink="">
      <xdr:nvSpPr>
        <xdr:cNvPr id="69" name="人件費平均値テキスト"/>
        <xdr:cNvSpPr txBox="1"/>
      </xdr:nvSpPr>
      <xdr:spPr>
        <a:xfrm>
          <a:off x="4914900" y="611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146413</xdr:rowOff>
    </xdr:from>
    <xdr:to>
      <xdr:col>7</xdr:col>
      <xdr:colOff>66675</xdr:colOff>
      <xdr:row>36</xdr:row>
      <xdr:rowOff>76563</xdr:rowOff>
    </xdr:to>
    <xdr:sp macro="" textlink="">
      <xdr:nvSpPr>
        <xdr:cNvPr id="70" name="フローチャート : 判断 69"/>
        <xdr:cNvSpPr/>
      </xdr:nvSpPr>
      <xdr:spPr>
        <a:xfrm>
          <a:off x="47752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34</xdr:row>
      <xdr:rowOff>166189</xdr:rowOff>
    </xdr:from>
    <xdr:to>
      <xdr:col>5</xdr:col>
      <xdr:colOff>549275</xdr:colOff>
      <xdr:row>35</xdr:row>
      <xdr:rowOff>33927</xdr:rowOff>
    </xdr:to>
    <xdr:cxnSp macro="">
      <xdr:nvCxnSpPr>
        <xdr:cNvPr id="71" name="直線コネクタ 70"/>
        <xdr:cNvCxnSpPr/>
      </xdr:nvCxnSpPr>
      <xdr:spPr>
        <a:xfrm flipV="1">
          <a:off x="3098800" y="599548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133350</xdr:rowOff>
    </xdr:from>
    <xdr:to>
      <xdr:col>5</xdr:col>
      <xdr:colOff>600075</xdr:colOff>
      <xdr:row>36</xdr:row>
      <xdr:rowOff>63500</xdr:rowOff>
    </xdr:to>
    <xdr:sp macro="" textlink="">
      <xdr:nvSpPr>
        <xdr:cNvPr id="72" name="フローチャート : 判断 71"/>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48277</xdr:rowOff>
    </xdr:from>
    <xdr:ext cx="736600" cy="259045"/>
    <xdr:sp macro="" textlink="">
      <xdr:nvSpPr>
        <xdr:cNvPr id="73" name="テキスト ボックス 72"/>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24.0</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14333</xdr:rowOff>
    </xdr:from>
    <xdr:to>
      <xdr:col>4</xdr:col>
      <xdr:colOff>346075</xdr:colOff>
      <xdr:row>35</xdr:row>
      <xdr:rowOff>33927</xdr:rowOff>
    </xdr:to>
    <xdr:cxnSp macro="">
      <xdr:nvCxnSpPr>
        <xdr:cNvPr id="74" name="直線コネクタ 73"/>
        <xdr:cNvCxnSpPr/>
      </xdr:nvCxnSpPr>
      <xdr:spPr>
        <a:xfrm>
          <a:off x="2209800" y="601508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146413</xdr:rowOff>
    </xdr:from>
    <xdr:to>
      <xdr:col>4</xdr:col>
      <xdr:colOff>396875</xdr:colOff>
      <xdr:row>36</xdr:row>
      <xdr:rowOff>76563</xdr:rowOff>
    </xdr:to>
    <xdr:sp macro="" textlink="">
      <xdr:nvSpPr>
        <xdr:cNvPr id="75" name="フローチャート : 判断 74"/>
        <xdr:cNvSpPr/>
      </xdr:nvSpPr>
      <xdr:spPr>
        <a:xfrm>
          <a:off x="30480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61340</xdr:rowOff>
    </xdr:from>
    <xdr:ext cx="762000" cy="259045"/>
    <xdr:sp macro="" textlink="">
      <xdr:nvSpPr>
        <xdr:cNvPr id="76" name="テキスト ボックス 75"/>
        <xdr:cNvSpPr txBox="1"/>
      </xdr:nvSpPr>
      <xdr:spPr>
        <a:xfrm>
          <a:off x="2717800" y="6233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1270</xdr:rowOff>
    </xdr:from>
    <xdr:to>
      <xdr:col>3</xdr:col>
      <xdr:colOff>142875</xdr:colOff>
      <xdr:row>35</xdr:row>
      <xdr:rowOff>14333</xdr:rowOff>
    </xdr:to>
    <xdr:cxnSp macro="">
      <xdr:nvCxnSpPr>
        <xdr:cNvPr id="77" name="直線コネクタ 76"/>
        <xdr:cNvCxnSpPr/>
      </xdr:nvCxnSpPr>
      <xdr:spPr>
        <a:xfrm>
          <a:off x="1320800" y="600202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35</xdr:row>
      <xdr:rowOff>139881</xdr:rowOff>
    </xdr:from>
    <xdr:to>
      <xdr:col>3</xdr:col>
      <xdr:colOff>193675</xdr:colOff>
      <xdr:row>36</xdr:row>
      <xdr:rowOff>70031</xdr:rowOff>
    </xdr:to>
    <xdr:sp macro="" textlink="">
      <xdr:nvSpPr>
        <xdr:cNvPr id="78" name="フローチャート : 判断 77"/>
        <xdr:cNvSpPr/>
      </xdr:nvSpPr>
      <xdr:spPr>
        <a:xfrm>
          <a:off x="2159000" y="614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54808</xdr:rowOff>
    </xdr:from>
    <xdr:ext cx="762000" cy="259045"/>
    <xdr:sp macro="" textlink="">
      <xdr:nvSpPr>
        <xdr:cNvPr id="79" name="テキスト ボックス 78"/>
        <xdr:cNvSpPr txBox="1"/>
      </xdr:nvSpPr>
      <xdr:spPr>
        <a:xfrm>
          <a:off x="1828800" y="6227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27214</xdr:rowOff>
    </xdr:from>
    <xdr:to>
      <xdr:col>1</xdr:col>
      <xdr:colOff>676275</xdr:colOff>
      <xdr:row>36</xdr:row>
      <xdr:rowOff>128814</xdr:rowOff>
    </xdr:to>
    <xdr:sp macro="" textlink="">
      <xdr:nvSpPr>
        <xdr:cNvPr id="80" name="フローチャート : 判断 79"/>
        <xdr:cNvSpPr/>
      </xdr:nvSpPr>
      <xdr:spPr>
        <a:xfrm>
          <a:off x="1270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113591</xdr:rowOff>
    </xdr:from>
    <xdr:ext cx="762000" cy="259045"/>
    <xdr:sp macro="" textlink="">
      <xdr:nvSpPr>
        <xdr:cNvPr id="81" name="テキスト ボックス 80"/>
        <xdr:cNvSpPr txBox="1"/>
      </xdr:nvSpPr>
      <xdr:spPr>
        <a:xfrm>
          <a:off x="939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2722</xdr:rowOff>
    </xdr:from>
    <xdr:to>
      <xdr:col>7</xdr:col>
      <xdr:colOff>66675</xdr:colOff>
      <xdr:row>35</xdr:row>
      <xdr:rowOff>104322</xdr:rowOff>
    </xdr:to>
    <xdr:sp macro="" textlink="">
      <xdr:nvSpPr>
        <xdr:cNvPr id="87" name="円/楕円 86"/>
        <xdr:cNvSpPr/>
      </xdr:nvSpPr>
      <xdr:spPr>
        <a:xfrm>
          <a:off x="47752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19249</xdr:rowOff>
    </xdr:from>
    <xdr:ext cx="762000" cy="259045"/>
    <xdr:sp macro="" textlink="">
      <xdr:nvSpPr>
        <xdr:cNvPr id="88" name="人件費該当値テキスト"/>
        <xdr:cNvSpPr txBox="1"/>
      </xdr:nvSpPr>
      <xdr:spPr>
        <a:xfrm>
          <a:off x="49149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22.0</a:t>
          </a:r>
          <a:endParaRPr kumimoji="1" lang="ja-JP" altLang="en-US" sz="1000" b="1">
            <a:solidFill>
              <a:srgbClr val="FF0000"/>
            </a:solidFill>
            <a:latin typeface="ＭＳ Ｐゴシック"/>
          </a:endParaRPr>
        </a:p>
      </xdr:txBody>
    </xdr:sp>
    <xdr:clientData/>
  </xdr:oneCellAnchor>
  <xdr:twoCellAnchor>
    <xdr:from>
      <xdr:col>5</xdr:col>
      <xdr:colOff>498475</xdr:colOff>
      <xdr:row>34</xdr:row>
      <xdr:rowOff>115389</xdr:rowOff>
    </xdr:from>
    <xdr:to>
      <xdr:col>5</xdr:col>
      <xdr:colOff>600075</xdr:colOff>
      <xdr:row>35</xdr:row>
      <xdr:rowOff>45539</xdr:rowOff>
    </xdr:to>
    <xdr:sp macro="" textlink="">
      <xdr:nvSpPr>
        <xdr:cNvPr id="89" name="円/楕円 88"/>
        <xdr:cNvSpPr/>
      </xdr:nvSpPr>
      <xdr:spPr>
        <a:xfrm>
          <a:off x="3937000" y="594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55716</xdr:rowOff>
    </xdr:from>
    <xdr:ext cx="736600" cy="259045"/>
    <xdr:sp macro="" textlink="">
      <xdr:nvSpPr>
        <xdr:cNvPr id="90" name="テキスト ボックス 89"/>
        <xdr:cNvSpPr txBox="1"/>
      </xdr:nvSpPr>
      <xdr:spPr>
        <a:xfrm>
          <a:off x="3606800" y="5713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4</xdr:col>
      <xdr:colOff>295275</xdr:colOff>
      <xdr:row>34</xdr:row>
      <xdr:rowOff>154577</xdr:rowOff>
    </xdr:from>
    <xdr:to>
      <xdr:col>4</xdr:col>
      <xdr:colOff>396875</xdr:colOff>
      <xdr:row>35</xdr:row>
      <xdr:rowOff>84727</xdr:rowOff>
    </xdr:to>
    <xdr:sp macro="" textlink="">
      <xdr:nvSpPr>
        <xdr:cNvPr id="91" name="円/楕円 90"/>
        <xdr:cNvSpPr/>
      </xdr:nvSpPr>
      <xdr:spPr>
        <a:xfrm>
          <a:off x="3048000" y="598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94904</xdr:rowOff>
    </xdr:from>
    <xdr:ext cx="762000" cy="259045"/>
    <xdr:sp macro="" textlink="">
      <xdr:nvSpPr>
        <xdr:cNvPr id="92" name="テキスト ボックス 91"/>
        <xdr:cNvSpPr txBox="1"/>
      </xdr:nvSpPr>
      <xdr:spPr>
        <a:xfrm>
          <a:off x="2717800" y="5752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134983</xdr:rowOff>
    </xdr:from>
    <xdr:to>
      <xdr:col>3</xdr:col>
      <xdr:colOff>193675</xdr:colOff>
      <xdr:row>35</xdr:row>
      <xdr:rowOff>65133</xdr:rowOff>
    </xdr:to>
    <xdr:sp macro="" textlink="">
      <xdr:nvSpPr>
        <xdr:cNvPr id="93" name="円/楕円 92"/>
        <xdr:cNvSpPr/>
      </xdr:nvSpPr>
      <xdr:spPr>
        <a:xfrm>
          <a:off x="2159000" y="596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75310</xdr:rowOff>
    </xdr:from>
    <xdr:ext cx="762000" cy="259045"/>
    <xdr:sp macro="" textlink="">
      <xdr:nvSpPr>
        <xdr:cNvPr id="94" name="テキスト ボックス 93"/>
        <xdr:cNvSpPr txBox="1"/>
      </xdr:nvSpPr>
      <xdr:spPr>
        <a:xfrm>
          <a:off x="1828800" y="5733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21.4</a:t>
          </a:r>
          <a:endParaRPr kumimoji="1" lang="ja-JP" altLang="en-US" sz="1000" b="1">
            <a:solidFill>
              <a:srgbClr val="FF0000"/>
            </a:solidFill>
            <a:latin typeface="ＭＳ Ｐゴシック"/>
          </a:endParaRPr>
        </a:p>
      </xdr:txBody>
    </xdr:sp>
    <xdr:clientData/>
  </xdr:oneCellAnchor>
  <xdr:twoCellAnchor>
    <xdr:from>
      <xdr:col>1</xdr:col>
      <xdr:colOff>574675</xdr:colOff>
      <xdr:row>34</xdr:row>
      <xdr:rowOff>121920</xdr:rowOff>
    </xdr:from>
    <xdr:to>
      <xdr:col>1</xdr:col>
      <xdr:colOff>676275</xdr:colOff>
      <xdr:row>35</xdr:row>
      <xdr:rowOff>52070</xdr:rowOff>
    </xdr:to>
    <xdr:sp macro="" textlink="">
      <xdr:nvSpPr>
        <xdr:cNvPr id="95" name="円/楕円 94"/>
        <xdr:cNvSpPr/>
      </xdr:nvSpPr>
      <xdr:spPr>
        <a:xfrm>
          <a:off x="1270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33</xdr:row>
      <xdr:rowOff>62247</xdr:rowOff>
    </xdr:from>
    <xdr:ext cx="762000" cy="259045"/>
    <xdr:sp macro="" textlink="">
      <xdr:nvSpPr>
        <xdr:cNvPr id="96" name="テキスト ボックス 95"/>
        <xdr:cNvSpPr txBox="1"/>
      </xdr:nvSpPr>
      <xdr:spPr>
        <a:xfrm>
          <a:off x="939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39/85</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行財政改革により、職員人件費等から委託料（物件費）へシフトした結果、恒常的に類似団体内平均値を上回っていたが、平成</a:t>
          </a:r>
          <a:r>
            <a:rPr kumimoji="1" lang="en-US" altLang="ja-JP" sz="1300">
              <a:latin typeface="ＭＳ Ｐゴシック"/>
            </a:rPr>
            <a:t>28</a:t>
          </a:r>
          <a:r>
            <a:rPr kumimoji="1" lang="ja-JP" altLang="en-US" sz="1300">
              <a:latin typeface="ＭＳ Ｐゴシック"/>
            </a:rPr>
            <a:t>年度は物件費の総額は減少し、類似団体内平均値を</a:t>
          </a:r>
          <a:r>
            <a:rPr kumimoji="1" lang="en-US" altLang="ja-JP" sz="1300">
              <a:latin typeface="ＭＳ Ｐゴシック"/>
            </a:rPr>
            <a:t>0.2</a:t>
          </a:r>
          <a:r>
            <a:rPr kumimoji="1" lang="ja-JP" altLang="en-US" sz="1300">
              <a:latin typeface="ＭＳ Ｐゴシック"/>
            </a:rPr>
            <a:t>ポイント下回った。しかしながら、歳出総額も減少したため、前年度と比較すると相対的に増加している。今後も引き続き使用料等受益者負担の適正化を図るなど、物件費の適正化に努める。</a:t>
          </a:r>
        </a:p>
      </xdr:txBody>
    </xdr:sp>
    <xdr:clientData/>
  </xdr:twoCellAnchor>
  <xdr:oneCellAnchor>
    <xdr:from>
      <xdr:col>18</xdr:col>
      <xdr:colOff>44450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11" name="直線コネクタ 110"/>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12" name="テキスト ボックス 111"/>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3" name="直線コネクタ 112"/>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4" name="テキスト ボックス 113"/>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5" name="直線コネクタ 114"/>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6" name="テキスト ボックス 115"/>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7" name="直線コネクタ 116"/>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8" name="テキスト ボックス 117"/>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122428</xdr:rowOff>
    </xdr:from>
    <xdr:to>
      <xdr:col>24</xdr:col>
      <xdr:colOff>31750</xdr:colOff>
      <xdr:row>21</xdr:row>
      <xdr:rowOff>143002</xdr:rowOff>
    </xdr:to>
    <xdr:cxnSp macro="">
      <xdr:nvCxnSpPr>
        <xdr:cNvPr id="122" name="直線コネクタ 121"/>
        <xdr:cNvCxnSpPr/>
      </xdr:nvCxnSpPr>
      <xdr:spPr>
        <a:xfrm flipV="1">
          <a:off x="16510000" y="2179828"/>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115079</xdr:rowOff>
    </xdr:from>
    <xdr:ext cx="762000" cy="259045"/>
    <xdr:sp macro="" textlink="">
      <xdr:nvSpPr>
        <xdr:cNvPr id="123" name="物件費最小値テキスト"/>
        <xdr:cNvSpPr txBox="1"/>
      </xdr:nvSpPr>
      <xdr:spPr>
        <a:xfrm>
          <a:off x="16598900" y="371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25.8</a:t>
          </a:r>
          <a:endParaRPr kumimoji="1" lang="ja-JP" altLang="en-US" sz="1000" b="1">
            <a:latin typeface="ＭＳ Ｐゴシック"/>
          </a:endParaRPr>
        </a:p>
      </xdr:txBody>
    </xdr:sp>
    <xdr:clientData/>
  </xdr:oneCellAnchor>
  <xdr:twoCellAnchor>
    <xdr:from>
      <xdr:col>23</xdr:col>
      <xdr:colOff>628650</xdr:colOff>
      <xdr:row>21</xdr:row>
      <xdr:rowOff>143002</xdr:rowOff>
    </xdr:from>
    <xdr:to>
      <xdr:col>24</xdr:col>
      <xdr:colOff>120650</xdr:colOff>
      <xdr:row>21</xdr:row>
      <xdr:rowOff>143002</xdr:rowOff>
    </xdr:to>
    <xdr:cxnSp macro="">
      <xdr:nvCxnSpPr>
        <xdr:cNvPr id="124" name="直線コネクタ 123"/>
        <xdr:cNvCxnSpPr/>
      </xdr:nvCxnSpPr>
      <xdr:spPr>
        <a:xfrm>
          <a:off x="16421100" y="374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37355</xdr:rowOff>
    </xdr:from>
    <xdr:ext cx="762000" cy="259045"/>
    <xdr:sp macro="" textlink="">
      <xdr:nvSpPr>
        <xdr:cNvPr id="125" name="物件費最大値テキスト"/>
        <xdr:cNvSpPr txBox="1"/>
      </xdr:nvSpPr>
      <xdr:spPr>
        <a:xfrm>
          <a:off x="16598900" y="192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a:t>
          </a:r>
          <a:endParaRPr kumimoji="1" lang="ja-JP" altLang="en-US" sz="1000" b="1">
            <a:latin typeface="ＭＳ Ｐゴシック"/>
          </a:endParaRPr>
        </a:p>
      </xdr:txBody>
    </xdr:sp>
    <xdr:clientData/>
  </xdr:oneCellAnchor>
  <xdr:twoCellAnchor>
    <xdr:from>
      <xdr:col>23</xdr:col>
      <xdr:colOff>628650</xdr:colOff>
      <xdr:row>12</xdr:row>
      <xdr:rowOff>122428</xdr:rowOff>
    </xdr:from>
    <xdr:to>
      <xdr:col>24</xdr:col>
      <xdr:colOff>120650</xdr:colOff>
      <xdr:row>12</xdr:row>
      <xdr:rowOff>122428</xdr:rowOff>
    </xdr:to>
    <xdr:cxnSp macro="">
      <xdr:nvCxnSpPr>
        <xdr:cNvPr id="126" name="直線コネクタ 125"/>
        <xdr:cNvCxnSpPr/>
      </xdr:nvCxnSpPr>
      <xdr:spPr>
        <a:xfrm>
          <a:off x="16421100" y="21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40132</xdr:rowOff>
    </xdr:from>
    <xdr:to>
      <xdr:col>24</xdr:col>
      <xdr:colOff>31750</xdr:colOff>
      <xdr:row>16</xdr:row>
      <xdr:rowOff>67564</xdr:rowOff>
    </xdr:to>
    <xdr:cxnSp macro="">
      <xdr:nvCxnSpPr>
        <xdr:cNvPr id="127" name="直線コネクタ 126"/>
        <xdr:cNvCxnSpPr/>
      </xdr:nvCxnSpPr>
      <xdr:spPr>
        <a:xfrm>
          <a:off x="15671800" y="278333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7129</xdr:rowOff>
    </xdr:from>
    <xdr:ext cx="762000" cy="259045"/>
    <xdr:sp macro="" textlink="">
      <xdr:nvSpPr>
        <xdr:cNvPr id="128" name="物件費平均値テキスト"/>
        <xdr:cNvSpPr txBox="1"/>
      </xdr:nvSpPr>
      <xdr:spPr>
        <a:xfrm>
          <a:off x="16598900" y="2750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15.8</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35052</xdr:rowOff>
    </xdr:from>
    <xdr:to>
      <xdr:col>24</xdr:col>
      <xdr:colOff>82550</xdr:colOff>
      <xdr:row>16</xdr:row>
      <xdr:rowOff>136652</xdr:rowOff>
    </xdr:to>
    <xdr:sp macro="" textlink="">
      <xdr:nvSpPr>
        <xdr:cNvPr id="129" name="フローチャート : 判断 128"/>
        <xdr:cNvSpPr/>
      </xdr:nvSpPr>
      <xdr:spPr>
        <a:xfrm>
          <a:off x="164592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40132</xdr:rowOff>
    </xdr:from>
    <xdr:to>
      <xdr:col>22</xdr:col>
      <xdr:colOff>565150</xdr:colOff>
      <xdr:row>16</xdr:row>
      <xdr:rowOff>122428</xdr:rowOff>
    </xdr:to>
    <xdr:cxnSp macro="">
      <xdr:nvCxnSpPr>
        <xdr:cNvPr id="130" name="直線コネクタ 129"/>
        <xdr:cNvCxnSpPr/>
      </xdr:nvCxnSpPr>
      <xdr:spPr>
        <a:xfrm flipV="1">
          <a:off x="14782800" y="278333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151638</xdr:rowOff>
    </xdr:from>
    <xdr:to>
      <xdr:col>22</xdr:col>
      <xdr:colOff>615950</xdr:colOff>
      <xdr:row>16</xdr:row>
      <xdr:rowOff>81788</xdr:rowOff>
    </xdr:to>
    <xdr:sp macro="" textlink="">
      <xdr:nvSpPr>
        <xdr:cNvPr id="131" name="フローチャート : 判断 130"/>
        <xdr:cNvSpPr/>
      </xdr:nvSpPr>
      <xdr:spPr>
        <a:xfrm>
          <a:off x="15621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91965</xdr:rowOff>
    </xdr:from>
    <xdr:ext cx="736600" cy="259045"/>
    <xdr:sp macro="" textlink="">
      <xdr:nvSpPr>
        <xdr:cNvPr id="132" name="テキスト ボックス 131"/>
        <xdr:cNvSpPr txBox="1"/>
      </xdr:nvSpPr>
      <xdr:spPr>
        <a:xfrm>
          <a:off x="15290800" y="2492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76708</xdr:rowOff>
    </xdr:from>
    <xdr:to>
      <xdr:col>21</xdr:col>
      <xdr:colOff>361950</xdr:colOff>
      <xdr:row>16</xdr:row>
      <xdr:rowOff>122428</xdr:rowOff>
    </xdr:to>
    <xdr:cxnSp macro="">
      <xdr:nvCxnSpPr>
        <xdr:cNvPr id="133" name="直線コネクタ 132"/>
        <xdr:cNvCxnSpPr/>
      </xdr:nvCxnSpPr>
      <xdr:spPr>
        <a:xfrm>
          <a:off x="13893800" y="28199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96774</xdr:rowOff>
    </xdr:from>
    <xdr:to>
      <xdr:col>21</xdr:col>
      <xdr:colOff>412750</xdr:colOff>
      <xdr:row>16</xdr:row>
      <xdr:rowOff>26924</xdr:rowOff>
    </xdr:to>
    <xdr:sp macro="" textlink="">
      <xdr:nvSpPr>
        <xdr:cNvPr id="134" name="フローチャート : 判断 133"/>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37101</xdr:rowOff>
    </xdr:from>
    <xdr:ext cx="762000" cy="259045"/>
    <xdr:sp macro="" textlink="">
      <xdr:nvSpPr>
        <xdr:cNvPr id="135" name="テキスト ボックス 134"/>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21844</xdr:rowOff>
    </xdr:from>
    <xdr:to>
      <xdr:col>20</xdr:col>
      <xdr:colOff>158750</xdr:colOff>
      <xdr:row>16</xdr:row>
      <xdr:rowOff>76708</xdr:rowOff>
    </xdr:to>
    <xdr:cxnSp macro="">
      <xdr:nvCxnSpPr>
        <xdr:cNvPr id="136" name="直線コネクタ 135"/>
        <xdr:cNvCxnSpPr/>
      </xdr:nvCxnSpPr>
      <xdr:spPr>
        <a:xfrm>
          <a:off x="13004800" y="27650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32766</xdr:rowOff>
    </xdr:from>
    <xdr:to>
      <xdr:col>20</xdr:col>
      <xdr:colOff>209550</xdr:colOff>
      <xdr:row>15</xdr:row>
      <xdr:rowOff>134366</xdr:rowOff>
    </xdr:to>
    <xdr:sp macro="" textlink="">
      <xdr:nvSpPr>
        <xdr:cNvPr id="137" name="フローチャート : 判断 136"/>
        <xdr:cNvSpPr/>
      </xdr:nvSpPr>
      <xdr:spPr>
        <a:xfrm>
          <a:off x="138430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144543</xdr:rowOff>
    </xdr:from>
    <xdr:ext cx="762000" cy="259045"/>
    <xdr:sp macro="" textlink="">
      <xdr:nvSpPr>
        <xdr:cNvPr id="138" name="テキスト ボックス 137"/>
        <xdr:cNvSpPr txBox="1"/>
      </xdr:nvSpPr>
      <xdr:spPr>
        <a:xfrm>
          <a:off x="13512800" y="237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167640</xdr:rowOff>
    </xdr:from>
    <xdr:to>
      <xdr:col>19</xdr:col>
      <xdr:colOff>6350</xdr:colOff>
      <xdr:row>15</xdr:row>
      <xdr:rowOff>97790</xdr:rowOff>
    </xdr:to>
    <xdr:sp macro="" textlink="">
      <xdr:nvSpPr>
        <xdr:cNvPr id="139" name="フローチャート : 判断 138"/>
        <xdr:cNvSpPr/>
      </xdr:nvSpPr>
      <xdr:spPr>
        <a:xfrm>
          <a:off x="12954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107967</xdr:rowOff>
    </xdr:from>
    <xdr:ext cx="762000" cy="259045"/>
    <xdr:sp macro="" textlink="">
      <xdr:nvSpPr>
        <xdr:cNvPr id="140" name="テキスト ボックス 139"/>
        <xdr:cNvSpPr txBox="1"/>
      </xdr:nvSpPr>
      <xdr:spPr>
        <a:xfrm>
          <a:off x="12623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16</xdr:row>
      <xdr:rowOff>16764</xdr:rowOff>
    </xdr:from>
    <xdr:to>
      <xdr:col>24</xdr:col>
      <xdr:colOff>82550</xdr:colOff>
      <xdr:row>16</xdr:row>
      <xdr:rowOff>118364</xdr:rowOff>
    </xdr:to>
    <xdr:sp macro="" textlink="">
      <xdr:nvSpPr>
        <xdr:cNvPr id="146" name="円/楕円 145"/>
        <xdr:cNvSpPr/>
      </xdr:nvSpPr>
      <xdr:spPr>
        <a:xfrm>
          <a:off x="164592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33291</xdr:rowOff>
    </xdr:from>
    <xdr:ext cx="762000" cy="259045"/>
    <xdr:sp macro="" textlink="">
      <xdr:nvSpPr>
        <xdr:cNvPr id="147" name="物件費該当値テキスト"/>
        <xdr:cNvSpPr txBox="1"/>
      </xdr:nvSpPr>
      <xdr:spPr>
        <a:xfrm>
          <a:off x="16598900" y="260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160782</xdr:rowOff>
    </xdr:from>
    <xdr:to>
      <xdr:col>22</xdr:col>
      <xdr:colOff>615950</xdr:colOff>
      <xdr:row>16</xdr:row>
      <xdr:rowOff>90932</xdr:rowOff>
    </xdr:to>
    <xdr:sp macro="" textlink="">
      <xdr:nvSpPr>
        <xdr:cNvPr id="148" name="円/楕円 147"/>
        <xdr:cNvSpPr/>
      </xdr:nvSpPr>
      <xdr:spPr>
        <a:xfrm>
          <a:off x="15621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75709</xdr:rowOff>
    </xdr:from>
    <xdr:ext cx="736600" cy="259045"/>
    <xdr:sp macro="" textlink="">
      <xdr:nvSpPr>
        <xdr:cNvPr id="149" name="テキスト ボックス 148"/>
        <xdr:cNvSpPr txBox="1"/>
      </xdr:nvSpPr>
      <xdr:spPr>
        <a:xfrm>
          <a:off x="15290800" y="2818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71628</xdr:rowOff>
    </xdr:from>
    <xdr:to>
      <xdr:col>21</xdr:col>
      <xdr:colOff>412750</xdr:colOff>
      <xdr:row>17</xdr:row>
      <xdr:rowOff>1778</xdr:rowOff>
    </xdr:to>
    <xdr:sp macro="" textlink="">
      <xdr:nvSpPr>
        <xdr:cNvPr id="150" name="円/楕円 149"/>
        <xdr:cNvSpPr/>
      </xdr:nvSpPr>
      <xdr:spPr>
        <a:xfrm>
          <a:off x="14732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158005</xdr:rowOff>
    </xdr:from>
    <xdr:ext cx="762000" cy="259045"/>
    <xdr:sp macro="" textlink="">
      <xdr:nvSpPr>
        <xdr:cNvPr id="151" name="テキスト ボックス 150"/>
        <xdr:cNvSpPr txBox="1"/>
      </xdr:nvSpPr>
      <xdr:spPr>
        <a:xfrm>
          <a:off x="14401800" y="290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25908</xdr:rowOff>
    </xdr:from>
    <xdr:to>
      <xdr:col>20</xdr:col>
      <xdr:colOff>209550</xdr:colOff>
      <xdr:row>16</xdr:row>
      <xdr:rowOff>127508</xdr:rowOff>
    </xdr:to>
    <xdr:sp macro="" textlink="">
      <xdr:nvSpPr>
        <xdr:cNvPr id="152" name="円/楕円 151"/>
        <xdr:cNvSpPr/>
      </xdr:nvSpPr>
      <xdr:spPr>
        <a:xfrm>
          <a:off x="13843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112285</xdr:rowOff>
    </xdr:from>
    <xdr:ext cx="762000" cy="259045"/>
    <xdr:sp macro="" textlink="">
      <xdr:nvSpPr>
        <xdr:cNvPr id="153" name="テキスト ボックス 152"/>
        <xdr:cNvSpPr txBox="1"/>
      </xdr:nvSpPr>
      <xdr:spPr>
        <a:xfrm>
          <a:off x="13512800" y="285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142494</xdr:rowOff>
    </xdr:from>
    <xdr:to>
      <xdr:col>19</xdr:col>
      <xdr:colOff>6350</xdr:colOff>
      <xdr:row>16</xdr:row>
      <xdr:rowOff>72644</xdr:rowOff>
    </xdr:to>
    <xdr:sp macro="" textlink="">
      <xdr:nvSpPr>
        <xdr:cNvPr id="154" name="円/楕円 153"/>
        <xdr:cNvSpPr/>
      </xdr:nvSpPr>
      <xdr:spPr>
        <a:xfrm>
          <a:off x="12954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57421</xdr:rowOff>
    </xdr:from>
    <xdr:ext cx="762000" cy="259045"/>
    <xdr:sp macro="" textlink="">
      <xdr:nvSpPr>
        <xdr:cNvPr id="155" name="テキスト ボックス 154"/>
        <xdr:cNvSpPr txBox="1"/>
      </xdr:nvSpPr>
      <xdr:spPr>
        <a:xfrm>
          <a:off x="12623800" y="280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55/85</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例年、類似団体内平均値を上回り、かつ上昇傾向にある。これは、認定子ども園の増や医療費単独扶助事業の開始など児童福祉費の支出割合が大きいことが要因として挙げられる。今後も、上昇傾向が続くと見込まれるため、充当可能な一般財源を確保するとともに、単独扶助事業の見直し等により、扶助費の増額を抑制していく必要がある。</a:t>
          </a:r>
          <a:endParaRPr kumimoji="1" lang="en-US" altLang="ja-JP"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15422</xdr:rowOff>
    </xdr:from>
    <xdr:to>
      <xdr:col>7</xdr:col>
      <xdr:colOff>15875</xdr:colOff>
      <xdr:row>61</xdr:row>
      <xdr:rowOff>80735</xdr:rowOff>
    </xdr:to>
    <xdr:cxnSp macro="">
      <xdr:nvCxnSpPr>
        <xdr:cNvPr id="185" name="直線コネクタ 184"/>
        <xdr:cNvCxnSpPr/>
      </xdr:nvCxnSpPr>
      <xdr:spPr>
        <a:xfrm flipV="1">
          <a:off x="4826000" y="9102272"/>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52812</xdr:rowOff>
    </xdr:from>
    <xdr:ext cx="762000" cy="259045"/>
    <xdr:sp macro="" textlink="">
      <xdr:nvSpPr>
        <xdr:cNvPr id="186" name="扶助費最小値テキスト"/>
        <xdr:cNvSpPr txBox="1"/>
      </xdr:nvSpPr>
      <xdr:spPr>
        <a:xfrm>
          <a:off x="4914900" y="10511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19.9</a:t>
          </a:r>
          <a:endParaRPr kumimoji="1" lang="ja-JP" altLang="en-US" sz="1000" b="1">
            <a:latin typeface="ＭＳ Ｐゴシック"/>
          </a:endParaRPr>
        </a:p>
      </xdr:txBody>
    </xdr:sp>
    <xdr:clientData/>
  </xdr:oneCellAnchor>
  <xdr:twoCellAnchor>
    <xdr:from>
      <xdr:col>6</xdr:col>
      <xdr:colOff>612775</xdr:colOff>
      <xdr:row>61</xdr:row>
      <xdr:rowOff>80735</xdr:rowOff>
    </xdr:from>
    <xdr:to>
      <xdr:col>7</xdr:col>
      <xdr:colOff>104775</xdr:colOff>
      <xdr:row>61</xdr:row>
      <xdr:rowOff>80735</xdr:rowOff>
    </xdr:to>
    <xdr:cxnSp macro="">
      <xdr:nvCxnSpPr>
        <xdr:cNvPr id="187" name="直線コネクタ 186"/>
        <xdr:cNvCxnSpPr/>
      </xdr:nvCxnSpPr>
      <xdr:spPr>
        <a:xfrm>
          <a:off x="4737100" y="1053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101799</xdr:rowOff>
    </xdr:from>
    <xdr:ext cx="762000" cy="259045"/>
    <xdr:sp macro="" textlink="">
      <xdr:nvSpPr>
        <xdr:cNvPr id="188" name="扶助費最大値テキスト"/>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a:t>
          </a:r>
          <a:endParaRPr kumimoji="1" lang="ja-JP" altLang="en-US" sz="1000" b="1">
            <a:latin typeface="ＭＳ Ｐゴシック"/>
          </a:endParaRPr>
        </a:p>
      </xdr:txBody>
    </xdr:sp>
    <xdr:clientData/>
  </xdr:oneCellAnchor>
  <xdr:twoCellAnchor>
    <xdr:from>
      <xdr:col>6</xdr:col>
      <xdr:colOff>612775</xdr:colOff>
      <xdr:row>53</xdr:row>
      <xdr:rowOff>15422</xdr:rowOff>
    </xdr:from>
    <xdr:to>
      <xdr:col>7</xdr:col>
      <xdr:colOff>104775</xdr:colOff>
      <xdr:row>53</xdr:row>
      <xdr:rowOff>15422</xdr:rowOff>
    </xdr:to>
    <xdr:cxnSp macro="">
      <xdr:nvCxnSpPr>
        <xdr:cNvPr id="189" name="直線コネクタ 188"/>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121557</xdr:rowOff>
    </xdr:from>
    <xdr:to>
      <xdr:col>7</xdr:col>
      <xdr:colOff>15875</xdr:colOff>
      <xdr:row>56</xdr:row>
      <xdr:rowOff>143328</xdr:rowOff>
    </xdr:to>
    <xdr:cxnSp macro="">
      <xdr:nvCxnSpPr>
        <xdr:cNvPr id="190" name="直線コネクタ 189"/>
        <xdr:cNvCxnSpPr/>
      </xdr:nvCxnSpPr>
      <xdr:spPr>
        <a:xfrm>
          <a:off x="3987800" y="9722757"/>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43742</xdr:rowOff>
    </xdr:from>
    <xdr:ext cx="762000" cy="259045"/>
    <xdr:sp macro="" textlink="">
      <xdr:nvSpPr>
        <xdr:cNvPr id="191" name="扶助費平均値テキスト"/>
        <xdr:cNvSpPr txBox="1"/>
      </xdr:nvSpPr>
      <xdr:spPr>
        <a:xfrm>
          <a:off x="4914900" y="9473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27215</xdr:rowOff>
    </xdr:from>
    <xdr:to>
      <xdr:col>7</xdr:col>
      <xdr:colOff>66675</xdr:colOff>
      <xdr:row>56</xdr:row>
      <xdr:rowOff>128815</xdr:rowOff>
    </xdr:to>
    <xdr:sp macro="" textlink="">
      <xdr:nvSpPr>
        <xdr:cNvPr id="192" name="フローチャート : 判断 191"/>
        <xdr:cNvSpPr/>
      </xdr:nvSpPr>
      <xdr:spPr>
        <a:xfrm>
          <a:off x="47752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110672</xdr:rowOff>
    </xdr:from>
    <xdr:to>
      <xdr:col>5</xdr:col>
      <xdr:colOff>549275</xdr:colOff>
      <xdr:row>56</xdr:row>
      <xdr:rowOff>121557</xdr:rowOff>
    </xdr:to>
    <xdr:cxnSp macro="">
      <xdr:nvCxnSpPr>
        <xdr:cNvPr id="193" name="直線コネクタ 192"/>
        <xdr:cNvCxnSpPr/>
      </xdr:nvCxnSpPr>
      <xdr:spPr>
        <a:xfrm>
          <a:off x="3098800" y="9711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5443</xdr:rowOff>
    </xdr:from>
    <xdr:to>
      <xdr:col>5</xdr:col>
      <xdr:colOff>600075</xdr:colOff>
      <xdr:row>56</xdr:row>
      <xdr:rowOff>107043</xdr:rowOff>
    </xdr:to>
    <xdr:sp macro="" textlink="">
      <xdr:nvSpPr>
        <xdr:cNvPr id="194" name="フローチャート : 判断 193"/>
        <xdr:cNvSpPr/>
      </xdr:nvSpPr>
      <xdr:spPr>
        <a:xfrm>
          <a:off x="3937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117220</xdr:rowOff>
    </xdr:from>
    <xdr:ext cx="736600" cy="259045"/>
    <xdr:sp macro="" textlink="">
      <xdr:nvSpPr>
        <xdr:cNvPr id="195" name="テキスト ボックス 194"/>
        <xdr:cNvSpPr txBox="1"/>
      </xdr:nvSpPr>
      <xdr:spPr>
        <a:xfrm>
          <a:off x="3606800" y="93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12700</xdr:rowOff>
    </xdr:from>
    <xdr:to>
      <xdr:col>4</xdr:col>
      <xdr:colOff>346075</xdr:colOff>
      <xdr:row>56</xdr:row>
      <xdr:rowOff>110672</xdr:rowOff>
    </xdr:to>
    <xdr:cxnSp macro="">
      <xdr:nvCxnSpPr>
        <xdr:cNvPr id="196" name="直線コネクタ 195"/>
        <xdr:cNvCxnSpPr/>
      </xdr:nvCxnSpPr>
      <xdr:spPr>
        <a:xfrm>
          <a:off x="2209800" y="96139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163285</xdr:rowOff>
    </xdr:from>
    <xdr:to>
      <xdr:col>4</xdr:col>
      <xdr:colOff>396875</xdr:colOff>
      <xdr:row>55</xdr:row>
      <xdr:rowOff>93435</xdr:rowOff>
    </xdr:to>
    <xdr:sp macro="" textlink="">
      <xdr:nvSpPr>
        <xdr:cNvPr id="197" name="フローチャート : 判断 196"/>
        <xdr:cNvSpPr/>
      </xdr:nvSpPr>
      <xdr:spPr>
        <a:xfrm>
          <a:off x="30480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103612</xdr:rowOff>
    </xdr:from>
    <xdr:ext cx="762000" cy="259045"/>
    <xdr:sp macro="" textlink="">
      <xdr:nvSpPr>
        <xdr:cNvPr id="198" name="テキスト ボックス 197"/>
        <xdr:cNvSpPr txBox="1"/>
      </xdr:nvSpPr>
      <xdr:spPr>
        <a:xfrm>
          <a:off x="2717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129722</xdr:rowOff>
    </xdr:from>
    <xdr:to>
      <xdr:col>3</xdr:col>
      <xdr:colOff>142875</xdr:colOff>
      <xdr:row>56</xdr:row>
      <xdr:rowOff>12700</xdr:rowOff>
    </xdr:to>
    <xdr:cxnSp macro="">
      <xdr:nvCxnSpPr>
        <xdr:cNvPr id="199" name="直線コネクタ 198"/>
        <xdr:cNvCxnSpPr/>
      </xdr:nvCxnSpPr>
      <xdr:spPr>
        <a:xfrm>
          <a:off x="1320800" y="95594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119743</xdr:rowOff>
    </xdr:from>
    <xdr:to>
      <xdr:col>3</xdr:col>
      <xdr:colOff>193675</xdr:colOff>
      <xdr:row>55</xdr:row>
      <xdr:rowOff>49893</xdr:rowOff>
    </xdr:to>
    <xdr:sp macro="" textlink="">
      <xdr:nvSpPr>
        <xdr:cNvPr id="200" name="フローチャート : 判断 199"/>
        <xdr:cNvSpPr/>
      </xdr:nvSpPr>
      <xdr:spPr>
        <a:xfrm>
          <a:off x="2159000" y="937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60070</xdr:rowOff>
    </xdr:from>
    <xdr:ext cx="762000" cy="259045"/>
    <xdr:sp macro="" textlink="">
      <xdr:nvSpPr>
        <xdr:cNvPr id="201" name="テキスト ボックス 200"/>
        <xdr:cNvSpPr txBox="1"/>
      </xdr:nvSpPr>
      <xdr:spPr>
        <a:xfrm>
          <a:off x="18288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97972</xdr:rowOff>
    </xdr:from>
    <xdr:to>
      <xdr:col>1</xdr:col>
      <xdr:colOff>676275</xdr:colOff>
      <xdr:row>55</xdr:row>
      <xdr:rowOff>28122</xdr:rowOff>
    </xdr:to>
    <xdr:sp macro="" textlink="">
      <xdr:nvSpPr>
        <xdr:cNvPr id="202" name="フローチャート : 判断 201"/>
        <xdr:cNvSpPr/>
      </xdr:nvSpPr>
      <xdr:spPr>
        <a:xfrm>
          <a:off x="1270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38299</xdr:rowOff>
    </xdr:from>
    <xdr:ext cx="762000" cy="259045"/>
    <xdr:sp macro="" textlink="">
      <xdr:nvSpPr>
        <xdr:cNvPr id="203" name="テキスト ボックス 202"/>
        <xdr:cNvSpPr txBox="1"/>
      </xdr:nvSpPr>
      <xdr:spPr>
        <a:xfrm>
          <a:off x="939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92528</xdr:rowOff>
    </xdr:from>
    <xdr:to>
      <xdr:col>7</xdr:col>
      <xdr:colOff>66675</xdr:colOff>
      <xdr:row>57</xdr:row>
      <xdr:rowOff>22678</xdr:rowOff>
    </xdr:to>
    <xdr:sp macro="" textlink="">
      <xdr:nvSpPr>
        <xdr:cNvPr id="209" name="円/楕円 208"/>
        <xdr:cNvSpPr/>
      </xdr:nvSpPr>
      <xdr:spPr>
        <a:xfrm>
          <a:off x="47752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64605</xdr:rowOff>
    </xdr:from>
    <xdr:ext cx="762000" cy="259045"/>
    <xdr:sp macro="" textlink="">
      <xdr:nvSpPr>
        <xdr:cNvPr id="210" name="扶助費該当値テキスト"/>
        <xdr:cNvSpPr txBox="1"/>
      </xdr:nvSpPr>
      <xdr:spPr>
        <a:xfrm>
          <a:off x="49149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70757</xdr:rowOff>
    </xdr:from>
    <xdr:to>
      <xdr:col>5</xdr:col>
      <xdr:colOff>600075</xdr:colOff>
      <xdr:row>57</xdr:row>
      <xdr:rowOff>907</xdr:rowOff>
    </xdr:to>
    <xdr:sp macro="" textlink="">
      <xdr:nvSpPr>
        <xdr:cNvPr id="211" name="円/楕円 210"/>
        <xdr:cNvSpPr/>
      </xdr:nvSpPr>
      <xdr:spPr>
        <a:xfrm>
          <a:off x="3937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157134</xdr:rowOff>
    </xdr:from>
    <xdr:ext cx="736600" cy="259045"/>
    <xdr:sp macro="" textlink="">
      <xdr:nvSpPr>
        <xdr:cNvPr id="212" name="テキスト ボックス 211"/>
        <xdr:cNvSpPr txBox="1"/>
      </xdr:nvSpPr>
      <xdr:spPr>
        <a:xfrm>
          <a:off x="3606800" y="975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59872</xdr:rowOff>
    </xdr:from>
    <xdr:to>
      <xdr:col>4</xdr:col>
      <xdr:colOff>396875</xdr:colOff>
      <xdr:row>56</xdr:row>
      <xdr:rowOff>161472</xdr:rowOff>
    </xdr:to>
    <xdr:sp macro="" textlink="">
      <xdr:nvSpPr>
        <xdr:cNvPr id="213" name="円/楕円 212"/>
        <xdr:cNvSpPr/>
      </xdr:nvSpPr>
      <xdr:spPr>
        <a:xfrm>
          <a:off x="3048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146249</xdr:rowOff>
    </xdr:from>
    <xdr:ext cx="762000" cy="259045"/>
    <xdr:sp macro="" textlink="">
      <xdr:nvSpPr>
        <xdr:cNvPr id="214" name="テキスト ボックス 213"/>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133350</xdr:rowOff>
    </xdr:from>
    <xdr:to>
      <xdr:col>3</xdr:col>
      <xdr:colOff>193675</xdr:colOff>
      <xdr:row>56</xdr:row>
      <xdr:rowOff>63500</xdr:rowOff>
    </xdr:to>
    <xdr:sp macro="" textlink="">
      <xdr:nvSpPr>
        <xdr:cNvPr id="215" name="円/楕円 214"/>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48277</xdr:rowOff>
    </xdr:from>
    <xdr:ext cx="762000" cy="259045"/>
    <xdr:sp macro="" textlink="">
      <xdr:nvSpPr>
        <xdr:cNvPr id="216" name="テキスト ボックス 215"/>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78922</xdr:rowOff>
    </xdr:from>
    <xdr:to>
      <xdr:col>1</xdr:col>
      <xdr:colOff>676275</xdr:colOff>
      <xdr:row>56</xdr:row>
      <xdr:rowOff>9072</xdr:rowOff>
    </xdr:to>
    <xdr:sp macro="" textlink="">
      <xdr:nvSpPr>
        <xdr:cNvPr id="217" name="円/楕円 216"/>
        <xdr:cNvSpPr/>
      </xdr:nvSpPr>
      <xdr:spPr>
        <a:xfrm>
          <a:off x="1270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165299</xdr:rowOff>
    </xdr:from>
    <xdr:ext cx="762000" cy="259045"/>
    <xdr:sp macro="" textlink="">
      <xdr:nvSpPr>
        <xdr:cNvPr id="218" name="テキスト ボックス 217"/>
        <xdr:cNvSpPr txBox="1"/>
      </xdr:nvSpPr>
      <xdr:spPr>
        <a:xfrm>
          <a:off x="939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68/85</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ふるさと応援寄付金の増加による基金積立金の増加により、前年度比で</a:t>
          </a:r>
          <a:r>
            <a:rPr kumimoji="1" lang="en-US" altLang="ja-JP" sz="1300">
              <a:latin typeface="ＭＳ Ｐゴシック"/>
            </a:rPr>
            <a:t>0.5</a:t>
          </a:r>
          <a:r>
            <a:rPr kumimoji="1" lang="ja-JP" altLang="en-US" sz="1300">
              <a:latin typeface="ＭＳ Ｐゴシック"/>
            </a:rPr>
            <a:t>ポイントの増となった。また、平成</a:t>
          </a:r>
          <a:r>
            <a:rPr kumimoji="1" lang="en-US" altLang="ja-JP" sz="1300">
              <a:latin typeface="ＭＳ Ｐゴシック"/>
            </a:rPr>
            <a:t>25</a:t>
          </a:r>
          <a:r>
            <a:rPr kumimoji="1" lang="ja-JP" altLang="en-US" sz="1300">
              <a:latin typeface="ＭＳ Ｐゴシック"/>
            </a:rPr>
            <a:t>年度以降類似団体内平均値を上回っており、差が開いている。今後は、高齢化による医療費増加等により繰出金が増加することが見込まれるため、各特別会計においては自主採算を原則とし、繰出基準外の繰出を縮減するとともに、適正な利用者負担に努める。</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27940</xdr:rowOff>
    </xdr:from>
    <xdr:to>
      <xdr:col>24</xdr:col>
      <xdr:colOff>31750</xdr:colOff>
      <xdr:row>62</xdr:row>
      <xdr:rowOff>20320</xdr:rowOff>
    </xdr:to>
    <xdr:cxnSp macro="">
      <xdr:nvCxnSpPr>
        <xdr:cNvPr id="246" name="直線コネクタ 245"/>
        <xdr:cNvCxnSpPr/>
      </xdr:nvCxnSpPr>
      <xdr:spPr>
        <a:xfrm flipV="1">
          <a:off x="16510000" y="92862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163847</xdr:rowOff>
    </xdr:from>
    <xdr:ext cx="762000" cy="259045"/>
    <xdr:sp macro="" textlink="">
      <xdr:nvSpPr>
        <xdr:cNvPr id="247" name="その他最小値テキスト"/>
        <xdr:cNvSpPr txBox="1"/>
      </xdr:nvSpPr>
      <xdr:spPr>
        <a:xfrm>
          <a:off x="16598900" y="1062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23</xdr:col>
      <xdr:colOff>628650</xdr:colOff>
      <xdr:row>62</xdr:row>
      <xdr:rowOff>20320</xdr:rowOff>
    </xdr:from>
    <xdr:to>
      <xdr:col>24</xdr:col>
      <xdr:colOff>120650</xdr:colOff>
      <xdr:row>62</xdr:row>
      <xdr:rowOff>20320</xdr:rowOff>
    </xdr:to>
    <xdr:cxnSp macro="">
      <xdr:nvCxnSpPr>
        <xdr:cNvPr id="248" name="直線コネクタ 247"/>
        <xdr:cNvCxnSpPr/>
      </xdr:nvCxnSpPr>
      <xdr:spPr>
        <a:xfrm>
          <a:off x="16421100" y="10650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114317</xdr:rowOff>
    </xdr:from>
    <xdr:ext cx="762000" cy="259045"/>
    <xdr:sp macro="" textlink="">
      <xdr:nvSpPr>
        <xdr:cNvPr id="249" name="その他最大値テキスト"/>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a:t>
          </a:r>
          <a:endParaRPr kumimoji="1" lang="ja-JP" altLang="en-US" sz="1000" b="1">
            <a:latin typeface="ＭＳ Ｐゴシック"/>
          </a:endParaRPr>
        </a:p>
      </xdr:txBody>
    </xdr:sp>
    <xdr:clientData/>
  </xdr:oneCellAnchor>
  <xdr:twoCellAnchor>
    <xdr:from>
      <xdr:col>23</xdr:col>
      <xdr:colOff>628650</xdr:colOff>
      <xdr:row>54</xdr:row>
      <xdr:rowOff>27940</xdr:rowOff>
    </xdr:from>
    <xdr:to>
      <xdr:col>24</xdr:col>
      <xdr:colOff>120650</xdr:colOff>
      <xdr:row>54</xdr:row>
      <xdr:rowOff>27940</xdr:rowOff>
    </xdr:to>
    <xdr:cxnSp macro="">
      <xdr:nvCxnSpPr>
        <xdr:cNvPr id="250" name="直線コネクタ 249"/>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168910</xdr:rowOff>
    </xdr:from>
    <xdr:to>
      <xdr:col>24</xdr:col>
      <xdr:colOff>31750</xdr:colOff>
      <xdr:row>58</xdr:row>
      <xdr:rowOff>35560</xdr:rowOff>
    </xdr:to>
    <xdr:cxnSp macro="">
      <xdr:nvCxnSpPr>
        <xdr:cNvPr id="251" name="直線コネクタ 250"/>
        <xdr:cNvCxnSpPr/>
      </xdr:nvCxnSpPr>
      <xdr:spPr>
        <a:xfrm>
          <a:off x="15671800" y="99415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138447</xdr:rowOff>
    </xdr:from>
    <xdr:ext cx="762000" cy="259045"/>
    <xdr:sp macro="" textlink="">
      <xdr:nvSpPr>
        <xdr:cNvPr id="252" name="その他平均値テキスト"/>
        <xdr:cNvSpPr txBox="1"/>
      </xdr:nvSpPr>
      <xdr:spPr>
        <a:xfrm>
          <a:off x="16598900" y="9568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121920</xdr:rowOff>
    </xdr:from>
    <xdr:to>
      <xdr:col>24</xdr:col>
      <xdr:colOff>82550</xdr:colOff>
      <xdr:row>57</xdr:row>
      <xdr:rowOff>52070</xdr:rowOff>
    </xdr:to>
    <xdr:sp macro="" textlink="">
      <xdr:nvSpPr>
        <xdr:cNvPr id="253" name="フローチャート : 判断 252"/>
        <xdr:cNvSpPr/>
      </xdr:nvSpPr>
      <xdr:spPr>
        <a:xfrm>
          <a:off x="164592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161290</xdr:rowOff>
    </xdr:from>
    <xdr:to>
      <xdr:col>22</xdr:col>
      <xdr:colOff>565150</xdr:colOff>
      <xdr:row>57</xdr:row>
      <xdr:rowOff>168910</xdr:rowOff>
    </xdr:to>
    <xdr:cxnSp macro="">
      <xdr:nvCxnSpPr>
        <xdr:cNvPr id="254" name="直線コネクタ 253"/>
        <xdr:cNvCxnSpPr/>
      </xdr:nvCxnSpPr>
      <xdr:spPr>
        <a:xfrm>
          <a:off x="14782800" y="9933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137160</xdr:rowOff>
    </xdr:from>
    <xdr:to>
      <xdr:col>22</xdr:col>
      <xdr:colOff>615950</xdr:colOff>
      <xdr:row>57</xdr:row>
      <xdr:rowOff>67310</xdr:rowOff>
    </xdr:to>
    <xdr:sp macro="" textlink="">
      <xdr:nvSpPr>
        <xdr:cNvPr id="255" name="フローチャート : 判断 254"/>
        <xdr:cNvSpPr/>
      </xdr:nvSpPr>
      <xdr:spPr>
        <a:xfrm>
          <a:off x="15621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77487</xdr:rowOff>
    </xdr:from>
    <xdr:ext cx="736600" cy="259045"/>
    <xdr:sp macro="" textlink="">
      <xdr:nvSpPr>
        <xdr:cNvPr id="256" name="テキスト ボックス 255"/>
        <xdr:cNvSpPr txBox="1"/>
      </xdr:nvSpPr>
      <xdr:spPr>
        <a:xfrm>
          <a:off x="15290800" y="950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46990</xdr:rowOff>
    </xdr:from>
    <xdr:to>
      <xdr:col>21</xdr:col>
      <xdr:colOff>361950</xdr:colOff>
      <xdr:row>57</xdr:row>
      <xdr:rowOff>161290</xdr:rowOff>
    </xdr:to>
    <xdr:cxnSp macro="">
      <xdr:nvCxnSpPr>
        <xdr:cNvPr id="257" name="直線コネクタ 256"/>
        <xdr:cNvCxnSpPr/>
      </xdr:nvCxnSpPr>
      <xdr:spPr>
        <a:xfrm>
          <a:off x="13893800" y="98196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129540</xdr:rowOff>
    </xdr:from>
    <xdr:to>
      <xdr:col>21</xdr:col>
      <xdr:colOff>412750</xdr:colOff>
      <xdr:row>57</xdr:row>
      <xdr:rowOff>59690</xdr:rowOff>
    </xdr:to>
    <xdr:sp macro="" textlink="">
      <xdr:nvSpPr>
        <xdr:cNvPr id="258" name="フローチャート : 判断 257"/>
        <xdr:cNvSpPr/>
      </xdr:nvSpPr>
      <xdr:spPr>
        <a:xfrm>
          <a:off x="14732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69867</xdr:rowOff>
    </xdr:from>
    <xdr:ext cx="762000" cy="259045"/>
    <xdr:sp macro="" textlink="">
      <xdr:nvSpPr>
        <xdr:cNvPr id="259" name="テキスト ボックス 258"/>
        <xdr:cNvSpPr txBox="1"/>
      </xdr:nvSpPr>
      <xdr:spPr>
        <a:xfrm>
          <a:off x="14401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165100</xdr:rowOff>
    </xdr:from>
    <xdr:to>
      <xdr:col>20</xdr:col>
      <xdr:colOff>158750</xdr:colOff>
      <xdr:row>57</xdr:row>
      <xdr:rowOff>46990</xdr:rowOff>
    </xdr:to>
    <xdr:cxnSp macro="">
      <xdr:nvCxnSpPr>
        <xdr:cNvPr id="260" name="直線コネクタ 259"/>
        <xdr:cNvCxnSpPr/>
      </xdr:nvCxnSpPr>
      <xdr:spPr>
        <a:xfrm>
          <a:off x="13004800" y="97663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114300</xdr:rowOff>
    </xdr:from>
    <xdr:to>
      <xdr:col>20</xdr:col>
      <xdr:colOff>209550</xdr:colOff>
      <xdr:row>57</xdr:row>
      <xdr:rowOff>44450</xdr:rowOff>
    </xdr:to>
    <xdr:sp macro="" textlink="">
      <xdr:nvSpPr>
        <xdr:cNvPr id="261" name="フローチャート : 判断 260"/>
        <xdr:cNvSpPr/>
      </xdr:nvSpPr>
      <xdr:spPr>
        <a:xfrm>
          <a:off x="13843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54627</xdr:rowOff>
    </xdr:from>
    <xdr:ext cx="762000" cy="259045"/>
    <xdr:sp macro="" textlink="">
      <xdr:nvSpPr>
        <xdr:cNvPr id="262" name="テキスト ボックス 261"/>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114300</xdr:rowOff>
    </xdr:from>
    <xdr:to>
      <xdr:col>19</xdr:col>
      <xdr:colOff>6350</xdr:colOff>
      <xdr:row>57</xdr:row>
      <xdr:rowOff>44450</xdr:rowOff>
    </xdr:to>
    <xdr:sp macro="" textlink="">
      <xdr:nvSpPr>
        <xdr:cNvPr id="263" name="フローチャート : 判断 262"/>
        <xdr:cNvSpPr/>
      </xdr:nvSpPr>
      <xdr:spPr>
        <a:xfrm>
          <a:off x="12954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54627</xdr:rowOff>
    </xdr:from>
    <xdr:ext cx="762000" cy="259045"/>
    <xdr:sp macro="" textlink="">
      <xdr:nvSpPr>
        <xdr:cNvPr id="264" name="テキスト ボックス 263"/>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57</xdr:row>
      <xdr:rowOff>156210</xdr:rowOff>
    </xdr:from>
    <xdr:to>
      <xdr:col>24</xdr:col>
      <xdr:colOff>82550</xdr:colOff>
      <xdr:row>58</xdr:row>
      <xdr:rowOff>86360</xdr:rowOff>
    </xdr:to>
    <xdr:sp macro="" textlink="">
      <xdr:nvSpPr>
        <xdr:cNvPr id="270" name="円/楕円 269"/>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128287</xdr:rowOff>
    </xdr:from>
    <xdr:ext cx="762000" cy="259045"/>
    <xdr:sp macro="" textlink="">
      <xdr:nvSpPr>
        <xdr:cNvPr id="271" name="その他該当値テキスト"/>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118110</xdr:rowOff>
    </xdr:from>
    <xdr:to>
      <xdr:col>22</xdr:col>
      <xdr:colOff>615950</xdr:colOff>
      <xdr:row>58</xdr:row>
      <xdr:rowOff>48260</xdr:rowOff>
    </xdr:to>
    <xdr:sp macro="" textlink="">
      <xdr:nvSpPr>
        <xdr:cNvPr id="272" name="円/楕円 271"/>
        <xdr:cNvSpPr/>
      </xdr:nvSpPr>
      <xdr:spPr>
        <a:xfrm>
          <a:off x="15621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33037</xdr:rowOff>
    </xdr:from>
    <xdr:ext cx="736600" cy="259045"/>
    <xdr:sp macro="" textlink="">
      <xdr:nvSpPr>
        <xdr:cNvPr id="273" name="テキスト ボックス 272"/>
        <xdr:cNvSpPr txBox="1"/>
      </xdr:nvSpPr>
      <xdr:spPr>
        <a:xfrm>
          <a:off x="15290800" y="997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110490</xdr:rowOff>
    </xdr:from>
    <xdr:to>
      <xdr:col>21</xdr:col>
      <xdr:colOff>412750</xdr:colOff>
      <xdr:row>58</xdr:row>
      <xdr:rowOff>40640</xdr:rowOff>
    </xdr:to>
    <xdr:sp macro="" textlink="">
      <xdr:nvSpPr>
        <xdr:cNvPr id="274" name="円/楕円 273"/>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25417</xdr:rowOff>
    </xdr:from>
    <xdr:ext cx="762000" cy="259045"/>
    <xdr:sp macro="" textlink="">
      <xdr:nvSpPr>
        <xdr:cNvPr id="275" name="テキスト ボックス 274"/>
        <xdr:cNvSpPr txBox="1"/>
      </xdr:nvSpPr>
      <xdr:spPr>
        <a:xfrm>
          <a:off x="14401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167640</xdr:rowOff>
    </xdr:from>
    <xdr:to>
      <xdr:col>20</xdr:col>
      <xdr:colOff>209550</xdr:colOff>
      <xdr:row>57</xdr:row>
      <xdr:rowOff>97790</xdr:rowOff>
    </xdr:to>
    <xdr:sp macro="" textlink="">
      <xdr:nvSpPr>
        <xdr:cNvPr id="276" name="円/楕円 275"/>
        <xdr:cNvSpPr/>
      </xdr:nvSpPr>
      <xdr:spPr>
        <a:xfrm>
          <a:off x="13843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82567</xdr:rowOff>
    </xdr:from>
    <xdr:ext cx="762000" cy="259045"/>
    <xdr:sp macro="" textlink="">
      <xdr:nvSpPr>
        <xdr:cNvPr id="277" name="テキスト ボックス 276"/>
        <xdr:cNvSpPr txBox="1"/>
      </xdr:nvSpPr>
      <xdr:spPr>
        <a:xfrm>
          <a:off x="13512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114300</xdr:rowOff>
    </xdr:from>
    <xdr:to>
      <xdr:col>19</xdr:col>
      <xdr:colOff>6350</xdr:colOff>
      <xdr:row>57</xdr:row>
      <xdr:rowOff>44450</xdr:rowOff>
    </xdr:to>
    <xdr:sp macro="" textlink="">
      <xdr:nvSpPr>
        <xdr:cNvPr id="278" name="円/楕円 277"/>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29227</xdr:rowOff>
    </xdr:from>
    <xdr:ext cx="762000" cy="259045"/>
    <xdr:sp macro="" textlink="">
      <xdr:nvSpPr>
        <xdr:cNvPr id="279" name="テキスト ボックス 278"/>
        <xdr:cNvSpPr txBox="1"/>
      </xdr:nvSpPr>
      <xdr:spPr>
        <a:xfrm>
          <a:off x="12623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58/85</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補助費は恒常的に全国平均、類似団体平均、県平均を上回っている。一部事務組合負担金の額が大きいことが主な要因であり、今後も関係自治体と共に、組合に対して民営化等の経営合理化を求め、負担金の縮減を図っていく必要がある。</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3556</xdr:rowOff>
    </xdr:from>
    <xdr:to>
      <xdr:col>24</xdr:col>
      <xdr:colOff>31750</xdr:colOff>
      <xdr:row>39</xdr:row>
      <xdr:rowOff>92710</xdr:rowOff>
    </xdr:to>
    <xdr:cxnSp macro="">
      <xdr:nvCxnSpPr>
        <xdr:cNvPr id="304" name="直線コネクタ 303"/>
        <xdr:cNvCxnSpPr/>
      </xdr:nvCxnSpPr>
      <xdr:spPr>
        <a:xfrm flipV="1">
          <a:off x="16510000" y="5832856"/>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64787</xdr:rowOff>
    </xdr:from>
    <xdr:ext cx="762000" cy="259045"/>
    <xdr:sp macro="" textlink="">
      <xdr:nvSpPr>
        <xdr:cNvPr id="305" name="補助費等最小値テキスト"/>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a:t>
          </a:r>
          <a:endParaRPr kumimoji="1" lang="ja-JP" altLang="en-US" sz="1000" b="1">
            <a:latin typeface="ＭＳ Ｐゴシック"/>
          </a:endParaRPr>
        </a:p>
      </xdr:txBody>
    </xdr:sp>
    <xdr:clientData/>
  </xdr:oneCellAnchor>
  <xdr:twoCellAnchor>
    <xdr:from>
      <xdr:col>23</xdr:col>
      <xdr:colOff>628650</xdr:colOff>
      <xdr:row>39</xdr:row>
      <xdr:rowOff>92710</xdr:rowOff>
    </xdr:from>
    <xdr:to>
      <xdr:col>24</xdr:col>
      <xdr:colOff>120650</xdr:colOff>
      <xdr:row>39</xdr:row>
      <xdr:rowOff>92710</xdr:rowOff>
    </xdr:to>
    <xdr:cxnSp macro="">
      <xdr:nvCxnSpPr>
        <xdr:cNvPr id="306" name="直線コネクタ 305"/>
        <xdr:cNvCxnSpPr/>
      </xdr:nvCxnSpPr>
      <xdr:spPr>
        <a:xfrm>
          <a:off x="16421100" y="677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89933</xdr:rowOff>
    </xdr:from>
    <xdr:ext cx="762000" cy="259045"/>
    <xdr:sp macro="" textlink="">
      <xdr:nvSpPr>
        <xdr:cNvPr id="307" name="補助費等最大値テキスト"/>
        <xdr:cNvSpPr txBox="1"/>
      </xdr:nvSpPr>
      <xdr:spPr>
        <a:xfrm>
          <a:off x="16598900" y="557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a:t>
          </a:r>
          <a:endParaRPr kumimoji="1" lang="ja-JP" altLang="en-US" sz="1000" b="1">
            <a:latin typeface="ＭＳ Ｐゴシック"/>
          </a:endParaRPr>
        </a:p>
      </xdr:txBody>
    </xdr:sp>
    <xdr:clientData/>
  </xdr:oneCellAnchor>
  <xdr:twoCellAnchor>
    <xdr:from>
      <xdr:col>23</xdr:col>
      <xdr:colOff>628650</xdr:colOff>
      <xdr:row>34</xdr:row>
      <xdr:rowOff>3556</xdr:rowOff>
    </xdr:from>
    <xdr:to>
      <xdr:col>24</xdr:col>
      <xdr:colOff>120650</xdr:colOff>
      <xdr:row>34</xdr:row>
      <xdr:rowOff>3556</xdr:rowOff>
    </xdr:to>
    <xdr:cxnSp macro="">
      <xdr:nvCxnSpPr>
        <xdr:cNvPr id="308" name="直線コネクタ 307"/>
        <xdr:cNvCxnSpPr/>
      </xdr:nvCxnSpPr>
      <xdr:spPr>
        <a:xfrm>
          <a:off x="16421100" y="5832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19558</xdr:rowOff>
    </xdr:from>
    <xdr:to>
      <xdr:col>24</xdr:col>
      <xdr:colOff>31750</xdr:colOff>
      <xdr:row>37</xdr:row>
      <xdr:rowOff>28702</xdr:rowOff>
    </xdr:to>
    <xdr:cxnSp macro="">
      <xdr:nvCxnSpPr>
        <xdr:cNvPr id="309" name="直線コネクタ 308"/>
        <xdr:cNvCxnSpPr/>
      </xdr:nvCxnSpPr>
      <xdr:spPr>
        <a:xfrm>
          <a:off x="15671800" y="63632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56151</xdr:rowOff>
    </xdr:from>
    <xdr:ext cx="762000" cy="259045"/>
    <xdr:sp macro="" textlink="">
      <xdr:nvSpPr>
        <xdr:cNvPr id="310" name="補助費等平均値テキスト"/>
        <xdr:cNvSpPr txBox="1"/>
      </xdr:nvSpPr>
      <xdr:spPr>
        <a:xfrm>
          <a:off x="16598900" y="6056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39624</xdr:rowOff>
    </xdr:from>
    <xdr:to>
      <xdr:col>24</xdr:col>
      <xdr:colOff>82550</xdr:colOff>
      <xdr:row>36</xdr:row>
      <xdr:rowOff>141224</xdr:rowOff>
    </xdr:to>
    <xdr:sp macro="" textlink="">
      <xdr:nvSpPr>
        <xdr:cNvPr id="311" name="フローチャート : 判断 310"/>
        <xdr:cNvSpPr/>
      </xdr:nvSpPr>
      <xdr:spPr>
        <a:xfrm>
          <a:off x="164592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19558</xdr:rowOff>
    </xdr:from>
    <xdr:to>
      <xdr:col>22</xdr:col>
      <xdr:colOff>565150</xdr:colOff>
      <xdr:row>37</xdr:row>
      <xdr:rowOff>51562</xdr:rowOff>
    </xdr:to>
    <xdr:cxnSp macro="">
      <xdr:nvCxnSpPr>
        <xdr:cNvPr id="312" name="直線コネクタ 311"/>
        <xdr:cNvCxnSpPr/>
      </xdr:nvCxnSpPr>
      <xdr:spPr>
        <a:xfrm flipV="1">
          <a:off x="14782800" y="63632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16764</xdr:rowOff>
    </xdr:from>
    <xdr:to>
      <xdr:col>22</xdr:col>
      <xdr:colOff>615950</xdr:colOff>
      <xdr:row>36</xdr:row>
      <xdr:rowOff>118364</xdr:rowOff>
    </xdr:to>
    <xdr:sp macro="" textlink="">
      <xdr:nvSpPr>
        <xdr:cNvPr id="313" name="フローチャート : 判断 312"/>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128541</xdr:rowOff>
    </xdr:from>
    <xdr:ext cx="736600" cy="259045"/>
    <xdr:sp macro="" textlink="">
      <xdr:nvSpPr>
        <xdr:cNvPr id="314" name="テキスト ボックス 313"/>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46990</xdr:rowOff>
    </xdr:from>
    <xdr:to>
      <xdr:col>21</xdr:col>
      <xdr:colOff>361950</xdr:colOff>
      <xdr:row>37</xdr:row>
      <xdr:rowOff>51562</xdr:rowOff>
    </xdr:to>
    <xdr:cxnSp macro="">
      <xdr:nvCxnSpPr>
        <xdr:cNvPr id="315" name="直線コネクタ 314"/>
        <xdr:cNvCxnSpPr/>
      </xdr:nvCxnSpPr>
      <xdr:spPr>
        <a:xfrm>
          <a:off x="13893800" y="63906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147066</xdr:rowOff>
    </xdr:from>
    <xdr:to>
      <xdr:col>21</xdr:col>
      <xdr:colOff>412750</xdr:colOff>
      <xdr:row>36</xdr:row>
      <xdr:rowOff>77216</xdr:rowOff>
    </xdr:to>
    <xdr:sp macro="" textlink="">
      <xdr:nvSpPr>
        <xdr:cNvPr id="316" name="フローチャート : 判断 315"/>
        <xdr:cNvSpPr/>
      </xdr:nvSpPr>
      <xdr:spPr>
        <a:xfrm>
          <a:off x="147320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87393</xdr:rowOff>
    </xdr:from>
    <xdr:ext cx="762000" cy="259045"/>
    <xdr:sp macro="" textlink="">
      <xdr:nvSpPr>
        <xdr:cNvPr id="317" name="テキスト ボックス 316"/>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37846</xdr:rowOff>
    </xdr:from>
    <xdr:to>
      <xdr:col>20</xdr:col>
      <xdr:colOff>158750</xdr:colOff>
      <xdr:row>37</xdr:row>
      <xdr:rowOff>46990</xdr:rowOff>
    </xdr:to>
    <xdr:cxnSp macro="">
      <xdr:nvCxnSpPr>
        <xdr:cNvPr id="318" name="直線コネクタ 317"/>
        <xdr:cNvCxnSpPr/>
      </xdr:nvCxnSpPr>
      <xdr:spPr>
        <a:xfrm>
          <a:off x="13004800" y="63814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147066</xdr:rowOff>
    </xdr:from>
    <xdr:to>
      <xdr:col>20</xdr:col>
      <xdr:colOff>209550</xdr:colOff>
      <xdr:row>36</xdr:row>
      <xdr:rowOff>77216</xdr:rowOff>
    </xdr:to>
    <xdr:sp macro="" textlink="">
      <xdr:nvSpPr>
        <xdr:cNvPr id="319" name="フローチャート : 判断 318"/>
        <xdr:cNvSpPr/>
      </xdr:nvSpPr>
      <xdr:spPr>
        <a:xfrm>
          <a:off x="13843000" y="6147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87393</xdr:rowOff>
    </xdr:from>
    <xdr:ext cx="762000" cy="259045"/>
    <xdr:sp macro="" textlink="">
      <xdr:nvSpPr>
        <xdr:cNvPr id="320" name="テキスト ボックス 319"/>
        <xdr:cNvSpPr txBox="1"/>
      </xdr:nvSpPr>
      <xdr:spPr>
        <a:xfrm>
          <a:off x="13512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590550</xdr:colOff>
      <xdr:row>35</xdr:row>
      <xdr:rowOff>151638</xdr:rowOff>
    </xdr:from>
    <xdr:to>
      <xdr:col>19</xdr:col>
      <xdr:colOff>6350</xdr:colOff>
      <xdr:row>36</xdr:row>
      <xdr:rowOff>81788</xdr:rowOff>
    </xdr:to>
    <xdr:sp macro="" textlink="">
      <xdr:nvSpPr>
        <xdr:cNvPr id="321" name="フローチャート : 判断 320"/>
        <xdr:cNvSpPr/>
      </xdr:nvSpPr>
      <xdr:spPr>
        <a:xfrm>
          <a:off x="12954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91965</xdr:rowOff>
    </xdr:from>
    <xdr:ext cx="762000" cy="259045"/>
    <xdr:sp macro="" textlink="">
      <xdr:nvSpPr>
        <xdr:cNvPr id="322" name="テキスト ボックス 321"/>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149352</xdr:rowOff>
    </xdr:from>
    <xdr:to>
      <xdr:col>24</xdr:col>
      <xdr:colOff>82550</xdr:colOff>
      <xdr:row>37</xdr:row>
      <xdr:rowOff>79502</xdr:rowOff>
    </xdr:to>
    <xdr:sp macro="" textlink="">
      <xdr:nvSpPr>
        <xdr:cNvPr id="328" name="円/楕円 327"/>
        <xdr:cNvSpPr/>
      </xdr:nvSpPr>
      <xdr:spPr>
        <a:xfrm>
          <a:off x="16459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121429</xdr:rowOff>
    </xdr:from>
    <xdr:ext cx="762000" cy="259045"/>
    <xdr:sp macro="" textlink="">
      <xdr:nvSpPr>
        <xdr:cNvPr id="329" name="補助費等該当値テキスト"/>
        <xdr:cNvSpPr txBox="1"/>
      </xdr:nvSpPr>
      <xdr:spPr>
        <a:xfrm>
          <a:off x="165989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140208</xdr:rowOff>
    </xdr:from>
    <xdr:to>
      <xdr:col>22</xdr:col>
      <xdr:colOff>615950</xdr:colOff>
      <xdr:row>37</xdr:row>
      <xdr:rowOff>70358</xdr:rowOff>
    </xdr:to>
    <xdr:sp macro="" textlink="">
      <xdr:nvSpPr>
        <xdr:cNvPr id="330" name="円/楕円 329"/>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55135</xdr:rowOff>
    </xdr:from>
    <xdr:ext cx="736600" cy="259045"/>
    <xdr:sp macro="" textlink="">
      <xdr:nvSpPr>
        <xdr:cNvPr id="331" name="テキスト ボックス 330"/>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762</xdr:rowOff>
    </xdr:from>
    <xdr:to>
      <xdr:col>21</xdr:col>
      <xdr:colOff>412750</xdr:colOff>
      <xdr:row>37</xdr:row>
      <xdr:rowOff>102362</xdr:rowOff>
    </xdr:to>
    <xdr:sp macro="" textlink="">
      <xdr:nvSpPr>
        <xdr:cNvPr id="332" name="円/楕円 331"/>
        <xdr:cNvSpPr/>
      </xdr:nvSpPr>
      <xdr:spPr>
        <a:xfrm>
          <a:off x="14732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87139</xdr:rowOff>
    </xdr:from>
    <xdr:ext cx="762000" cy="259045"/>
    <xdr:sp macro="" textlink="">
      <xdr:nvSpPr>
        <xdr:cNvPr id="333" name="テキスト ボックス 332"/>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167640</xdr:rowOff>
    </xdr:from>
    <xdr:to>
      <xdr:col>20</xdr:col>
      <xdr:colOff>209550</xdr:colOff>
      <xdr:row>37</xdr:row>
      <xdr:rowOff>97790</xdr:rowOff>
    </xdr:to>
    <xdr:sp macro="" textlink="">
      <xdr:nvSpPr>
        <xdr:cNvPr id="334" name="円/楕円 333"/>
        <xdr:cNvSpPr/>
      </xdr:nvSpPr>
      <xdr:spPr>
        <a:xfrm>
          <a:off x="13843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82567</xdr:rowOff>
    </xdr:from>
    <xdr:ext cx="762000" cy="259045"/>
    <xdr:sp macro="" textlink="">
      <xdr:nvSpPr>
        <xdr:cNvPr id="335" name="テキスト ボックス 334"/>
        <xdr:cNvSpPr txBox="1"/>
      </xdr:nvSpPr>
      <xdr:spPr>
        <a:xfrm>
          <a:off x="13512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158496</xdr:rowOff>
    </xdr:from>
    <xdr:to>
      <xdr:col>19</xdr:col>
      <xdr:colOff>6350</xdr:colOff>
      <xdr:row>37</xdr:row>
      <xdr:rowOff>88646</xdr:rowOff>
    </xdr:to>
    <xdr:sp macro="" textlink="">
      <xdr:nvSpPr>
        <xdr:cNvPr id="336" name="円/楕円 335"/>
        <xdr:cNvSpPr/>
      </xdr:nvSpPr>
      <xdr:spPr>
        <a:xfrm>
          <a:off x="12954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73423</xdr:rowOff>
    </xdr:from>
    <xdr:ext cx="762000" cy="259045"/>
    <xdr:sp macro="" textlink="">
      <xdr:nvSpPr>
        <xdr:cNvPr id="337" name="テキスト ボックス 336"/>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10/85</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近年は市制施行時の大型事業による公債費負担の終了により、公債費に係る経常収支比率は類似団体内平均値を</a:t>
          </a:r>
          <a:r>
            <a:rPr kumimoji="1" lang="en-US" altLang="ja-JP" sz="1300">
              <a:latin typeface="ＭＳ Ｐゴシック"/>
            </a:rPr>
            <a:t>5.3</a:t>
          </a:r>
          <a:r>
            <a:rPr kumimoji="1" lang="ja-JP" altLang="en-US" sz="1300">
              <a:latin typeface="ＭＳ Ｐゴシック"/>
            </a:rPr>
            <a:t>ポイント下回っている。しかし、平成</a:t>
          </a:r>
          <a:r>
            <a:rPr kumimoji="1" lang="en-US" altLang="ja-JP" sz="1300">
              <a:latin typeface="ＭＳ Ｐゴシック"/>
            </a:rPr>
            <a:t>24</a:t>
          </a:r>
          <a:r>
            <a:rPr kumimoji="1" lang="ja-JP" altLang="en-US" sz="1300">
              <a:latin typeface="ＭＳ Ｐゴシック"/>
            </a:rPr>
            <a:t>～</a:t>
          </a:r>
          <a:r>
            <a:rPr kumimoji="1" lang="en-US" altLang="ja-JP" sz="1300">
              <a:latin typeface="ＭＳ Ｐゴシック"/>
            </a:rPr>
            <a:t>28</a:t>
          </a:r>
          <a:r>
            <a:rPr kumimoji="1" lang="ja-JP" altLang="en-US" sz="1300">
              <a:latin typeface="ＭＳ Ｐゴシック"/>
            </a:rPr>
            <a:t>年度に実施した生涯学習センターの建替えに係る起債の償還等に伴い、減少傾向の終息が見込まれ、今後、公共施設等の老朽化対策・長寿命化等よる新規地方債発行額の増加に備えて、償還財源の確保に努める。</a:t>
          </a:r>
          <a:endParaRPr kumimoji="1" lang="en-US" altLang="ja-JP"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136144</xdr:rowOff>
    </xdr:from>
    <xdr:to>
      <xdr:col>7</xdr:col>
      <xdr:colOff>15875</xdr:colOff>
      <xdr:row>80</xdr:row>
      <xdr:rowOff>136144</xdr:rowOff>
    </xdr:to>
    <xdr:cxnSp macro="">
      <xdr:nvCxnSpPr>
        <xdr:cNvPr id="362" name="直線コネクタ 361"/>
        <xdr:cNvCxnSpPr/>
      </xdr:nvCxnSpPr>
      <xdr:spPr>
        <a:xfrm flipV="1">
          <a:off x="4826000" y="1282344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108221</xdr:rowOff>
    </xdr:from>
    <xdr:ext cx="762000" cy="259045"/>
    <xdr:sp macro="" textlink="">
      <xdr:nvSpPr>
        <xdr:cNvPr id="363" name="公債費最小値テキスト"/>
        <xdr:cNvSpPr txBox="1"/>
      </xdr:nvSpPr>
      <xdr:spPr>
        <a:xfrm>
          <a:off x="4914900" y="1382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27.7</a:t>
          </a:r>
          <a:endParaRPr kumimoji="1" lang="ja-JP" altLang="en-US" sz="1000" b="1">
            <a:latin typeface="ＭＳ Ｐゴシック"/>
          </a:endParaRPr>
        </a:p>
      </xdr:txBody>
    </xdr:sp>
    <xdr:clientData/>
  </xdr:oneCellAnchor>
  <xdr:twoCellAnchor>
    <xdr:from>
      <xdr:col>6</xdr:col>
      <xdr:colOff>612775</xdr:colOff>
      <xdr:row>80</xdr:row>
      <xdr:rowOff>136144</xdr:rowOff>
    </xdr:from>
    <xdr:to>
      <xdr:col>7</xdr:col>
      <xdr:colOff>104775</xdr:colOff>
      <xdr:row>80</xdr:row>
      <xdr:rowOff>136144</xdr:rowOff>
    </xdr:to>
    <xdr:cxnSp macro="">
      <xdr:nvCxnSpPr>
        <xdr:cNvPr id="364" name="直線コネクタ 363"/>
        <xdr:cNvCxnSpPr/>
      </xdr:nvCxnSpPr>
      <xdr:spPr>
        <a:xfrm>
          <a:off x="4737100" y="1385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51071</xdr:rowOff>
    </xdr:from>
    <xdr:ext cx="762000" cy="259045"/>
    <xdr:sp macro="" textlink="">
      <xdr:nvSpPr>
        <xdr:cNvPr id="365" name="公債費最大値テキスト"/>
        <xdr:cNvSpPr txBox="1"/>
      </xdr:nvSpPr>
      <xdr:spPr>
        <a:xfrm>
          <a:off x="4914900" y="1256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a:t>
          </a:r>
          <a:endParaRPr kumimoji="1" lang="ja-JP" altLang="en-US" sz="1000" b="1">
            <a:latin typeface="ＭＳ Ｐゴシック"/>
          </a:endParaRPr>
        </a:p>
      </xdr:txBody>
    </xdr:sp>
    <xdr:clientData/>
  </xdr:oneCellAnchor>
  <xdr:twoCellAnchor>
    <xdr:from>
      <xdr:col>6</xdr:col>
      <xdr:colOff>612775</xdr:colOff>
      <xdr:row>74</xdr:row>
      <xdr:rowOff>136144</xdr:rowOff>
    </xdr:from>
    <xdr:to>
      <xdr:col>7</xdr:col>
      <xdr:colOff>104775</xdr:colOff>
      <xdr:row>74</xdr:row>
      <xdr:rowOff>136144</xdr:rowOff>
    </xdr:to>
    <xdr:cxnSp macro="">
      <xdr:nvCxnSpPr>
        <xdr:cNvPr id="366" name="直線コネクタ 365"/>
        <xdr:cNvCxnSpPr/>
      </xdr:nvCxnSpPr>
      <xdr:spPr>
        <a:xfrm>
          <a:off x="4737100" y="12823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35561</xdr:rowOff>
    </xdr:from>
    <xdr:to>
      <xdr:col>7</xdr:col>
      <xdr:colOff>15875</xdr:colOff>
      <xdr:row>76</xdr:row>
      <xdr:rowOff>44704</xdr:rowOff>
    </xdr:to>
    <xdr:cxnSp macro="">
      <xdr:nvCxnSpPr>
        <xdr:cNvPr id="367" name="直線コネクタ 366"/>
        <xdr:cNvCxnSpPr/>
      </xdr:nvCxnSpPr>
      <xdr:spPr>
        <a:xfrm>
          <a:off x="3987800" y="13065761"/>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36847</xdr:rowOff>
    </xdr:from>
    <xdr:ext cx="762000" cy="259045"/>
    <xdr:sp macro="" textlink="">
      <xdr:nvSpPr>
        <xdr:cNvPr id="368" name="公債費平均値テキスト"/>
        <xdr:cNvSpPr txBox="1"/>
      </xdr:nvSpPr>
      <xdr:spPr>
        <a:xfrm>
          <a:off x="4914900" y="1323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64770</xdr:rowOff>
    </xdr:from>
    <xdr:to>
      <xdr:col>7</xdr:col>
      <xdr:colOff>66675</xdr:colOff>
      <xdr:row>77</xdr:row>
      <xdr:rowOff>166370</xdr:rowOff>
    </xdr:to>
    <xdr:sp macro="" textlink="">
      <xdr:nvSpPr>
        <xdr:cNvPr id="369" name="フローチャート : 判断 368"/>
        <xdr:cNvSpPr/>
      </xdr:nvSpPr>
      <xdr:spPr>
        <a:xfrm>
          <a:off x="4775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35561</xdr:rowOff>
    </xdr:from>
    <xdr:to>
      <xdr:col>5</xdr:col>
      <xdr:colOff>549275</xdr:colOff>
      <xdr:row>76</xdr:row>
      <xdr:rowOff>90424</xdr:rowOff>
    </xdr:to>
    <xdr:cxnSp macro="">
      <xdr:nvCxnSpPr>
        <xdr:cNvPr id="370" name="直線コネクタ 369"/>
        <xdr:cNvCxnSpPr/>
      </xdr:nvCxnSpPr>
      <xdr:spPr>
        <a:xfrm flipV="1">
          <a:off x="3098800" y="13065761"/>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28194</xdr:rowOff>
    </xdr:from>
    <xdr:to>
      <xdr:col>5</xdr:col>
      <xdr:colOff>600075</xdr:colOff>
      <xdr:row>77</xdr:row>
      <xdr:rowOff>129794</xdr:rowOff>
    </xdr:to>
    <xdr:sp macro="" textlink="">
      <xdr:nvSpPr>
        <xdr:cNvPr id="371" name="フローチャート : 判断 370"/>
        <xdr:cNvSpPr/>
      </xdr:nvSpPr>
      <xdr:spPr>
        <a:xfrm>
          <a:off x="3937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114571</xdr:rowOff>
    </xdr:from>
    <xdr:ext cx="736600" cy="259045"/>
    <xdr:sp macro="" textlink="">
      <xdr:nvSpPr>
        <xdr:cNvPr id="372" name="テキスト ボックス 371"/>
        <xdr:cNvSpPr txBox="1"/>
      </xdr:nvSpPr>
      <xdr:spPr>
        <a:xfrm>
          <a:off x="3606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90424</xdr:rowOff>
    </xdr:from>
    <xdr:to>
      <xdr:col>4</xdr:col>
      <xdr:colOff>346075</xdr:colOff>
      <xdr:row>76</xdr:row>
      <xdr:rowOff>127000</xdr:rowOff>
    </xdr:to>
    <xdr:cxnSp macro="">
      <xdr:nvCxnSpPr>
        <xdr:cNvPr id="373" name="直線コネクタ 372"/>
        <xdr:cNvCxnSpPr/>
      </xdr:nvCxnSpPr>
      <xdr:spPr>
        <a:xfrm flipV="1">
          <a:off x="2209800" y="131206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133350</xdr:rowOff>
    </xdr:from>
    <xdr:to>
      <xdr:col>4</xdr:col>
      <xdr:colOff>396875</xdr:colOff>
      <xdr:row>78</xdr:row>
      <xdr:rowOff>63500</xdr:rowOff>
    </xdr:to>
    <xdr:sp macro="" textlink="">
      <xdr:nvSpPr>
        <xdr:cNvPr id="374" name="フローチャート : 判断 373"/>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48277</xdr:rowOff>
    </xdr:from>
    <xdr:ext cx="762000" cy="259045"/>
    <xdr:sp macro="" textlink="">
      <xdr:nvSpPr>
        <xdr:cNvPr id="375" name="テキスト ボックス 374"/>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1</xdr:col>
      <xdr:colOff>625475</xdr:colOff>
      <xdr:row>76</xdr:row>
      <xdr:rowOff>127000</xdr:rowOff>
    </xdr:from>
    <xdr:to>
      <xdr:col>3</xdr:col>
      <xdr:colOff>142875</xdr:colOff>
      <xdr:row>76</xdr:row>
      <xdr:rowOff>159004</xdr:rowOff>
    </xdr:to>
    <xdr:cxnSp macro="">
      <xdr:nvCxnSpPr>
        <xdr:cNvPr id="376" name="直線コネクタ 375"/>
        <xdr:cNvCxnSpPr/>
      </xdr:nvCxnSpPr>
      <xdr:spPr>
        <a:xfrm flipV="1">
          <a:off x="1320800" y="131572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137922</xdr:rowOff>
    </xdr:from>
    <xdr:to>
      <xdr:col>3</xdr:col>
      <xdr:colOff>193675</xdr:colOff>
      <xdr:row>78</xdr:row>
      <xdr:rowOff>68072</xdr:rowOff>
    </xdr:to>
    <xdr:sp macro="" textlink="">
      <xdr:nvSpPr>
        <xdr:cNvPr id="377" name="フローチャート : 判断 376"/>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52849</xdr:rowOff>
    </xdr:from>
    <xdr:ext cx="762000" cy="259045"/>
    <xdr:sp macro="" textlink="">
      <xdr:nvSpPr>
        <xdr:cNvPr id="378" name="テキスト ボックス 377"/>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147065</xdr:rowOff>
    </xdr:from>
    <xdr:to>
      <xdr:col>1</xdr:col>
      <xdr:colOff>676275</xdr:colOff>
      <xdr:row>78</xdr:row>
      <xdr:rowOff>77215</xdr:rowOff>
    </xdr:to>
    <xdr:sp macro="" textlink="">
      <xdr:nvSpPr>
        <xdr:cNvPr id="379" name="フローチャート : 判断 378"/>
        <xdr:cNvSpPr/>
      </xdr:nvSpPr>
      <xdr:spPr>
        <a:xfrm>
          <a:off x="1270000" y="1334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61992</xdr:rowOff>
    </xdr:from>
    <xdr:ext cx="762000" cy="259045"/>
    <xdr:sp macro="" textlink="">
      <xdr:nvSpPr>
        <xdr:cNvPr id="380" name="テキスト ボックス 379"/>
        <xdr:cNvSpPr txBox="1"/>
      </xdr:nvSpPr>
      <xdr:spPr>
        <a:xfrm>
          <a:off x="939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75</xdr:row>
      <xdr:rowOff>165354</xdr:rowOff>
    </xdr:from>
    <xdr:to>
      <xdr:col>7</xdr:col>
      <xdr:colOff>66675</xdr:colOff>
      <xdr:row>76</xdr:row>
      <xdr:rowOff>95504</xdr:rowOff>
    </xdr:to>
    <xdr:sp macro="" textlink="">
      <xdr:nvSpPr>
        <xdr:cNvPr id="386" name="円/楕円 385"/>
        <xdr:cNvSpPr/>
      </xdr:nvSpPr>
      <xdr:spPr>
        <a:xfrm>
          <a:off x="47752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10431</xdr:rowOff>
    </xdr:from>
    <xdr:ext cx="762000" cy="259045"/>
    <xdr:sp macro="" textlink="">
      <xdr:nvSpPr>
        <xdr:cNvPr id="387" name="公債費該当値テキスト"/>
        <xdr:cNvSpPr txBox="1"/>
      </xdr:nvSpPr>
      <xdr:spPr>
        <a:xfrm>
          <a:off x="4914900" y="128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5</xdr:col>
      <xdr:colOff>498475</xdr:colOff>
      <xdr:row>75</xdr:row>
      <xdr:rowOff>156211</xdr:rowOff>
    </xdr:from>
    <xdr:to>
      <xdr:col>5</xdr:col>
      <xdr:colOff>600075</xdr:colOff>
      <xdr:row>76</xdr:row>
      <xdr:rowOff>86361</xdr:rowOff>
    </xdr:to>
    <xdr:sp macro="" textlink="">
      <xdr:nvSpPr>
        <xdr:cNvPr id="388" name="円/楕円 387"/>
        <xdr:cNvSpPr/>
      </xdr:nvSpPr>
      <xdr:spPr>
        <a:xfrm>
          <a:off x="3937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96537</xdr:rowOff>
    </xdr:from>
    <xdr:ext cx="736600" cy="259045"/>
    <xdr:sp macro="" textlink="">
      <xdr:nvSpPr>
        <xdr:cNvPr id="389" name="テキスト ボックス 388"/>
        <xdr:cNvSpPr txBox="1"/>
      </xdr:nvSpPr>
      <xdr:spPr>
        <a:xfrm>
          <a:off x="3606800" y="1278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39624</xdr:rowOff>
    </xdr:from>
    <xdr:to>
      <xdr:col>4</xdr:col>
      <xdr:colOff>396875</xdr:colOff>
      <xdr:row>76</xdr:row>
      <xdr:rowOff>141224</xdr:rowOff>
    </xdr:to>
    <xdr:sp macro="" textlink="">
      <xdr:nvSpPr>
        <xdr:cNvPr id="390" name="円/楕円 389"/>
        <xdr:cNvSpPr/>
      </xdr:nvSpPr>
      <xdr:spPr>
        <a:xfrm>
          <a:off x="3048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74</xdr:row>
      <xdr:rowOff>151401</xdr:rowOff>
    </xdr:from>
    <xdr:ext cx="762000" cy="259045"/>
    <xdr:sp macro="" textlink="">
      <xdr:nvSpPr>
        <xdr:cNvPr id="391" name="テキスト ボックス 390"/>
        <xdr:cNvSpPr txBox="1"/>
      </xdr:nvSpPr>
      <xdr:spPr>
        <a:xfrm>
          <a:off x="2717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76200</xdr:rowOff>
    </xdr:from>
    <xdr:to>
      <xdr:col>3</xdr:col>
      <xdr:colOff>193675</xdr:colOff>
      <xdr:row>77</xdr:row>
      <xdr:rowOff>6350</xdr:rowOff>
    </xdr:to>
    <xdr:sp macro="" textlink="">
      <xdr:nvSpPr>
        <xdr:cNvPr id="392" name="円/楕円 391"/>
        <xdr:cNvSpPr/>
      </xdr:nvSpPr>
      <xdr:spPr>
        <a:xfrm>
          <a:off x="2159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16527</xdr:rowOff>
    </xdr:from>
    <xdr:ext cx="762000" cy="259045"/>
    <xdr:sp macro="" textlink="">
      <xdr:nvSpPr>
        <xdr:cNvPr id="393" name="テキスト ボックス 392"/>
        <xdr:cNvSpPr txBox="1"/>
      </xdr:nvSpPr>
      <xdr:spPr>
        <a:xfrm>
          <a:off x="1828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108204</xdr:rowOff>
    </xdr:from>
    <xdr:to>
      <xdr:col>1</xdr:col>
      <xdr:colOff>676275</xdr:colOff>
      <xdr:row>77</xdr:row>
      <xdr:rowOff>38354</xdr:rowOff>
    </xdr:to>
    <xdr:sp macro="" textlink="">
      <xdr:nvSpPr>
        <xdr:cNvPr id="394" name="円/楕円 393"/>
        <xdr:cNvSpPr/>
      </xdr:nvSpPr>
      <xdr:spPr>
        <a:xfrm>
          <a:off x="1270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48531</xdr:rowOff>
    </xdr:from>
    <xdr:ext cx="762000" cy="259045"/>
    <xdr:sp macro="" textlink="">
      <xdr:nvSpPr>
        <xdr:cNvPr id="395" name="テキスト ボックス 394"/>
        <xdr:cNvSpPr txBox="1"/>
      </xdr:nvSpPr>
      <xdr:spPr>
        <a:xfrm>
          <a:off x="939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59/85</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74.3</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平成</a:t>
          </a:r>
          <a:r>
            <a:rPr kumimoji="1" lang="en-US" altLang="ja-JP" sz="1300">
              <a:latin typeface="ＭＳ Ｐゴシック"/>
            </a:rPr>
            <a:t>27</a:t>
          </a:r>
          <a:r>
            <a:rPr kumimoji="1" lang="ja-JP" altLang="en-US" sz="1300">
              <a:latin typeface="ＭＳ Ｐゴシック"/>
            </a:rPr>
            <a:t>年度にやや改善したものの、全体的に上昇傾向にあることから前年度比で</a:t>
          </a:r>
          <a:r>
            <a:rPr kumimoji="1" lang="en-US" altLang="ja-JP" sz="1300">
              <a:latin typeface="ＭＳ Ｐゴシック"/>
            </a:rPr>
            <a:t>2.1</a:t>
          </a:r>
          <a:r>
            <a:rPr kumimoji="1" lang="ja-JP" altLang="en-US" sz="1300">
              <a:latin typeface="ＭＳ Ｐゴシック"/>
            </a:rPr>
            <a:t>ポイント増となった。引き続き充当可能な一般財源を確保し、事業の見直しにより関係経費の抑制に努める。</a:t>
          </a: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43180</xdr:rowOff>
    </xdr:from>
    <xdr:to>
      <xdr:col>24</xdr:col>
      <xdr:colOff>31750</xdr:colOff>
      <xdr:row>80</xdr:row>
      <xdr:rowOff>85089</xdr:rowOff>
    </xdr:to>
    <xdr:cxnSp macro="">
      <xdr:nvCxnSpPr>
        <xdr:cNvPr id="423" name="直線コネクタ 422"/>
        <xdr:cNvCxnSpPr/>
      </xdr:nvCxnSpPr>
      <xdr:spPr>
        <a:xfrm flipV="1">
          <a:off x="16510000" y="12730480"/>
          <a:ext cx="0" cy="1070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57166</xdr:rowOff>
    </xdr:from>
    <xdr:ext cx="762000" cy="259045"/>
    <xdr:sp macro="" textlink="">
      <xdr:nvSpPr>
        <xdr:cNvPr id="424" name="公債費以外最小値テキスト"/>
        <xdr:cNvSpPr txBox="1"/>
      </xdr:nvSpPr>
      <xdr:spPr>
        <a:xfrm>
          <a:off x="16598900" y="1377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93.9</a:t>
          </a:r>
          <a:endParaRPr kumimoji="1" lang="ja-JP" altLang="en-US" sz="1000" b="1">
            <a:latin typeface="ＭＳ Ｐゴシック"/>
          </a:endParaRPr>
        </a:p>
      </xdr:txBody>
    </xdr:sp>
    <xdr:clientData/>
  </xdr:oneCellAnchor>
  <xdr:twoCellAnchor>
    <xdr:from>
      <xdr:col>23</xdr:col>
      <xdr:colOff>628650</xdr:colOff>
      <xdr:row>80</xdr:row>
      <xdr:rowOff>85089</xdr:rowOff>
    </xdr:from>
    <xdr:to>
      <xdr:col>24</xdr:col>
      <xdr:colOff>120650</xdr:colOff>
      <xdr:row>80</xdr:row>
      <xdr:rowOff>85089</xdr:rowOff>
    </xdr:to>
    <xdr:cxnSp macro="">
      <xdr:nvCxnSpPr>
        <xdr:cNvPr id="425" name="直線コネクタ 424"/>
        <xdr:cNvCxnSpPr/>
      </xdr:nvCxnSpPr>
      <xdr:spPr>
        <a:xfrm>
          <a:off x="16421100" y="1380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129557</xdr:rowOff>
    </xdr:from>
    <xdr:ext cx="762000" cy="259045"/>
    <xdr:sp macro="" textlink="">
      <xdr:nvSpPr>
        <xdr:cNvPr id="426" name="公債費以外最大値テキスト"/>
        <xdr:cNvSpPr txBox="1"/>
      </xdr:nvSpPr>
      <xdr:spPr>
        <a:xfrm>
          <a:off x="16598900" y="1247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65.8</a:t>
          </a:r>
          <a:endParaRPr kumimoji="1" lang="ja-JP" altLang="en-US" sz="1000" b="1">
            <a:latin typeface="ＭＳ Ｐゴシック"/>
          </a:endParaRPr>
        </a:p>
      </xdr:txBody>
    </xdr:sp>
    <xdr:clientData/>
  </xdr:oneCellAnchor>
  <xdr:twoCellAnchor>
    <xdr:from>
      <xdr:col>23</xdr:col>
      <xdr:colOff>628650</xdr:colOff>
      <xdr:row>74</xdr:row>
      <xdr:rowOff>43180</xdr:rowOff>
    </xdr:from>
    <xdr:to>
      <xdr:col>24</xdr:col>
      <xdr:colOff>120650</xdr:colOff>
      <xdr:row>74</xdr:row>
      <xdr:rowOff>43180</xdr:rowOff>
    </xdr:to>
    <xdr:cxnSp macro="">
      <xdr:nvCxnSpPr>
        <xdr:cNvPr id="427" name="直線コネクタ 426"/>
        <xdr:cNvCxnSpPr/>
      </xdr:nvCxnSpPr>
      <xdr:spPr>
        <a:xfrm>
          <a:off x="16421100" y="1273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31750</xdr:rowOff>
    </xdr:from>
    <xdr:to>
      <xdr:col>24</xdr:col>
      <xdr:colOff>31750</xdr:colOff>
      <xdr:row>77</xdr:row>
      <xdr:rowOff>111761</xdr:rowOff>
    </xdr:to>
    <xdr:cxnSp macro="">
      <xdr:nvCxnSpPr>
        <xdr:cNvPr id="428" name="直線コネクタ 427"/>
        <xdr:cNvCxnSpPr/>
      </xdr:nvCxnSpPr>
      <xdr:spPr>
        <a:xfrm>
          <a:off x="15671800" y="13233400"/>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123207</xdr:rowOff>
    </xdr:from>
    <xdr:ext cx="762000" cy="259045"/>
    <xdr:sp macro="" textlink="">
      <xdr:nvSpPr>
        <xdr:cNvPr id="429" name="公債費以外平均値テキスト"/>
        <xdr:cNvSpPr txBox="1"/>
      </xdr:nvSpPr>
      <xdr:spPr>
        <a:xfrm>
          <a:off x="16598900" y="12981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106680</xdr:rowOff>
    </xdr:from>
    <xdr:to>
      <xdr:col>24</xdr:col>
      <xdr:colOff>82550</xdr:colOff>
      <xdr:row>77</xdr:row>
      <xdr:rowOff>36830</xdr:rowOff>
    </xdr:to>
    <xdr:sp macro="" textlink="">
      <xdr:nvSpPr>
        <xdr:cNvPr id="430" name="フローチャート : 判断 429"/>
        <xdr:cNvSpPr/>
      </xdr:nvSpPr>
      <xdr:spPr>
        <a:xfrm>
          <a:off x="164592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31750</xdr:rowOff>
    </xdr:from>
    <xdr:to>
      <xdr:col>22</xdr:col>
      <xdr:colOff>565150</xdr:colOff>
      <xdr:row>77</xdr:row>
      <xdr:rowOff>107950</xdr:rowOff>
    </xdr:to>
    <xdr:cxnSp macro="">
      <xdr:nvCxnSpPr>
        <xdr:cNvPr id="431" name="直線コネクタ 430"/>
        <xdr:cNvCxnSpPr/>
      </xdr:nvCxnSpPr>
      <xdr:spPr>
        <a:xfrm flipV="1">
          <a:off x="14782800" y="1323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57150</xdr:rowOff>
    </xdr:from>
    <xdr:to>
      <xdr:col>22</xdr:col>
      <xdr:colOff>615950</xdr:colOff>
      <xdr:row>76</xdr:row>
      <xdr:rowOff>158750</xdr:rowOff>
    </xdr:to>
    <xdr:sp macro="" textlink="">
      <xdr:nvSpPr>
        <xdr:cNvPr id="432" name="フローチャート : 判断 431"/>
        <xdr:cNvSpPr/>
      </xdr:nvSpPr>
      <xdr:spPr>
        <a:xfrm>
          <a:off x="15621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168927</xdr:rowOff>
    </xdr:from>
    <xdr:ext cx="736600" cy="259045"/>
    <xdr:sp macro="" textlink="">
      <xdr:nvSpPr>
        <xdr:cNvPr id="433" name="テキスト ボックス 432"/>
        <xdr:cNvSpPr txBox="1"/>
      </xdr:nvSpPr>
      <xdr:spPr>
        <a:xfrm>
          <a:off x="15290800" y="1285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76.5</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153670</xdr:rowOff>
    </xdr:from>
    <xdr:to>
      <xdr:col>21</xdr:col>
      <xdr:colOff>361950</xdr:colOff>
      <xdr:row>77</xdr:row>
      <xdr:rowOff>107950</xdr:rowOff>
    </xdr:to>
    <xdr:cxnSp macro="">
      <xdr:nvCxnSpPr>
        <xdr:cNvPr id="434" name="直線コネクタ 433"/>
        <xdr:cNvCxnSpPr/>
      </xdr:nvCxnSpPr>
      <xdr:spPr>
        <a:xfrm>
          <a:off x="13893800" y="1318387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110490</xdr:rowOff>
    </xdr:from>
    <xdr:to>
      <xdr:col>21</xdr:col>
      <xdr:colOff>412750</xdr:colOff>
      <xdr:row>76</xdr:row>
      <xdr:rowOff>40639</xdr:rowOff>
    </xdr:to>
    <xdr:sp macro="" textlink="">
      <xdr:nvSpPr>
        <xdr:cNvPr id="435" name="フローチャート : 判断 434"/>
        <xdr:cNvSpPr/>
      </xdr:nvSpPr>
      <xdr:spPr>
        <a:xfrm>
          <a:off x="14732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50817</xdr:rowOff>
    </xdr:from>
    <xdr:ext cx="762000" cy="259045"/>
    <xdr:sp macro="" textlink="">
      <xdr:nvSpPr>
        <xdr:cNvPr id="436" name="テキスト ボックス 435"/>
        <xdr:cNvSpPr txBox="1"/>
      </xdr:nvSpPr>
      <xdr:spPr>
        <a:xfrm>
          <a:off x="14401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69850</xdr:rowOff>
    </xdr:from>
    <xdr:to>
      <xdr:col>20</xdr:col>
      <xdr:colOff>158750</xdr:colOff>
      <xdr:row>76</xdr:row>
      <xdr:rowOff>153670</xdr:rowOff>
    </xdr:to>
    <xdr:cxnSp macro="">
      <xdr:nvCxnSpPr>
        <xdr:cNvPr id="437" name="直線コネクタ 436"/>
        <xdr:cNvCxnSpPr/>
      </xdr:nvCxnSpPr>
      <xdr:spPr>
        <a:xfrm>
          <a:off x="13004800" y="131000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75</xdr:row>
      <xdr:rowOff>57150</xdr:rowOff>
    </xdr:from>
    <xdr:to>
      <xdr:col>20</xdr:col>
      <xdr:colOff>209550</xdr:colOff>
      <xdr:row>75</xdr:row>
      <xdr:rowOff>158750</xdr:rowOff>
    </xdr:to>
    <xdr:sp macro="" textlink="">
      <xdr:nvSpPr>
        <xdr:cNvPr id="438" name="フローチャート : 判断 437"/>
        <xdr:cNvSpPr/>
      </xdr:nvSpPr>
      <xdr:spPr>
        <a:xfrm>
          <a:off x="13843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168927</xdr:rowOff>
    </xdr:from>
    <xdr:ext cx="762000" cy="259045"/>
    <xdr:sp macro="" textlink="">
      <xdr:nvSpPr>
        <xdr:cNvPr id="439" name="テキスト ボックス 438"/>
        <xdr:cNvSpPr txBox="1"/>
      </xdr:nvSpPr>
      <xdr:spPr>
        <a:xfrm>
          <a:off x="13512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72.0</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72390</xdr:rowOff>
    </xdr:from>
    <xdr:to>
      <xdr:col>19</xdr:col>
      <xdr:colOff>6350</xdr:colOff>
      <xdr:row>76</xdr:row>
      <xdr:rowOff>2539</xdr:rowOff>
    </xdr:to>
    <xdr:sp macro="" textlink="">
      <xdr:nvSpPr>
        <xdr:cNvPr id="440" name="フローチャート : 判断 439"/>
        <xdr:cNvSpPr/>
      </xdr:nvSpPr>
      <xdr:spPr>
        <a:xfrm>
          <a:off x="12954000" y="129311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12717</xdr:rowOff>
    </xdr:from>
    <xdr:ext cx="762000" cy="259045"/>
    <xdr:sp macro="" textlink="">
      <xdr:nvSpPr>
        <xdr:cNvPr id="441" name="テキスト ボックス 440"/>
        <xdr:cNvSpPr txBox="1"/>
      </xdr:nvSpPr>
      <xdr:spPr>
        <a:xfrm>
          <a:off x="12623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60961</xdr:rowOff>
    </xdr:from>
    <xdr:to>
      <xdr:col>24</xdr:col>
      <xdr:colOff>82550</xdr:colOff>
      <xdr:row>77</xdr:row>
      <xdr:rowOff>162561</xdr:rowOff>
    </xdr:to>
    <xdr:sp macro="" textlink="">
      <xdr:nvSpPr>
        <xdr:cNvPr id="447" name="円/楕円 446"/>
        <xdr:cNvSpPr/>
      </xdr:nvSpPr>
      <xdr:spPr>
        <a:xfrm>
          <a:off x="164592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33038</xdr:rowOff>
    </xdr:from>
    <xdr:ext cx="762000" cy="259045"/>
    <xdr:sp macro="" textlink="">
      <xdr:nvSpPr>
        <xdr:cNvPr id="448" name="公債費以外該当値テキスト"/>
        <xdr:cNvSpPr txBox="1"/>
      </xdr:nvSpPr>
      <xdr:spPr>
        <a:xfrm>
          <a:off x="165989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81.1</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152400</xdr:rowOff>
    </xdr:from>
    <xdr:to>
      <xdr:col>22</xdr:col>
      <xdr:colOff>615950</xdr:colOff>
      <xdr:row>77</xdr:row>
      <xdr:rowOff>82550</xdr:rowOff>
    </xdr:to>
    <xdr:sp macro="" textlink="">
      <xdr:nvSpPr>
        <xdr:cNvPr id="449" name="円/楕円 448"/>
        <xdr:cNvSpPr/>
      </xdr:nvSpPr>
      <xdr:spPr>
        <a:xfrm>
          <a:off x="15621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67327</xdr:rowOff>
    </xdr:from>
    <xdr:ext cx="736600" cy="259045"/>
    <xdr:sp macro="" textlink="">
      <xdr:nvSpPr>
        <xdr:cNvPr id="450" name="テキスト ボックス 449"/>
        <xdr:cNvSpPr txBox="1"/>
      </xdr:nvSpPr>
      <xdr:spPr>
        <a:xfrm>
          <a:off x="15290800" y="1326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79.0</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57150</xdr:rowOff>
    </xdr:from>
    <xdr:to>
      <xdr:col>21</xdr:col>
      <xdr:colOff>412750</xdr:colOff>
      <xdr:row>77</xdr:row>
      <xdr:rowOff>158750</xdr:rowOff>
    </xdr:to>
    <xdr:sp macro="" textlink="">
      <xdr:nvSpPr>
        <xdr:cNvPr id="451" name="円/楕円 450"/>
        <xdr:cNvSpPr/>
      </xdr:nvSpPr>
      <xdr:spPr>
        <a:xfrm>
          <a:off x="14732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143527</xdr:rowOff>
    </xdr:from>
    <xdr:ext cx="762000" cy="259045"/>
    <xdr:sp macro="" textlink="">
      <xdr:nvSpPr>
        <xdr:cNvPr id="452" name="テキスト ボックス 451"/>
        <xdr:cNvSpPr txBox="1"/>
      </xdr:nvSpPr>
      <xdr:spPr>
        <a:xfrm>
          <a:off x="14401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81.0</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102870</xdr:rowOff>
    </xdr:from>
    <xdr:to>
      <xdr:col>20</xdr:col>
      <xdr:colOff>209550</xdr:colOff>
      <xdr:row>77</xdr:row>
      <xdr:rowOff>33020</xdr:rowOff>
    </xdr:to>
    <xdr:sp macro="" textlink="">
      <xdr:nvSpPr>
        <xdr:cNvPr id="453" name="円/楕円 452"/>
        <xdr:cNvSpPr/>
      </xdr:nvSpPr>
      <xdr:spPr>
        <a:xfrm>
          <a:off x="13843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17797</xdr:rowOff>
    </xdr:from>
    <xdr:ext cx="762000" cy="259045"/>
    <xdr:sp macro="" textlink="">
      <xdr:nvSpPr>
        <xdr:cNvPr id="454" name="テキスト ボックス 453"/>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77.7</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19050</xdr:rowOff>
    </xdr:from>
    <xdr:to>
      <xdr:col>19</xdr:col>
      <xdr:colOff>6350</xdr:colOff>
      <xdr:row>76</xdr:row>
      <xdr:rowOff>120650</xdr:rowOff>
    </xdr:to>
    <xdr:sp macro="" textlink="">
      <xdr:nvSpPr>
        <xdr:cNvPr id="455" name="円/楕円 454"/>
        <xdr:cNvSpPr/>
      </xdr:nvSpPr>
      <xdr:spPr>
        <a:xfrm>
          <a:off x="12954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105427</xdr:rowOff>
    </xdr:from>
    <xdr:ext cx="762000" cy="259045"/>
    <xdr:sp macro="" textlink="">
      <xdr:nvSpPr>
        <xdr:cNvPr id="456" name="テキスト ボックス 455"/>
        <xdr:cNvSpPr txBox="1"/>
      </xdr:nvSpPr>
      <xdr:spPr>
        <a:xfrm>
          <a:off x="12623800" y="1313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福岡県古賀市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13</xdr:row>
      <xdr:rowOff>16720</xdr:rowOff>
    </xdr:from>
    <xdr:to>
      <xdr:col>4</xdr:col>
      <xdr:colOff>1117600</xdr:colOff>
      <xdr:row>19</xdr:row>
      <xdr:rowOff>106540</xdr:rowOff>
    </xdr:to>
    <xdr:cxnSp macro="">
      <xdr:nvCxnSpPr>
        <xdr:cNvPr id="45" name="直線コネクタ 44"/>
        <xdr:cNvCxnSpPr/>
      </xdr:nvCxnSpPr>
      <xdr:spPr bwMode="auto">
        <a:xfrm flipV="1">
          <a:off x="5651500" y="2293195"/>
          <a:ext cx="0" cy="11185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78617</xdr:rowOff>
    </xdr:from>
    <xdr:ext cx="762000" cy="259045"/>
    <xdr:sp macro="" textlink="">
      <xdr:nvSpPr>
        <xdr:cNvPr id="46" name="人口1人当たり決算額の推移最小値テキスト130"/>
        <xdr:cNvSpPr txBox="1"/>
      </xdr:nvSpPr>
      <xdr:spPr>
        <a:xfrm>
          <a:off x="5740400" y="338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47,574</a:t>
          </a:r>
          <a:endParaRPr kumimoji="1" lang="ja-JP" altLang="en-US" sz="1000" b="1">
            <a:latin typeface="ＭＳ Ｐゴシック"/>
          </a:endParaRPr>
        </a:p>
      </xdr:txBody>
    </xdr:sp>
    <xdr:clientData/>
  </xdr:oneCellAnchor>
  <xdr:twoCellAnchor>
    <xdr:from>
      <xdr:col>4</xdr:col>
      <xdr:colOff>1028700</xdr:colOff>
      <xdr:row>19</xdr:row>
      <xdr:rowOff>106540</xdr:rowOff>
    </xdr:from>
    <xdr:to>
      <xdr:col>5</xdr:col>
      <xdr:colOff>73025</xdr:colOff>
      <xdr:row>19</xdr:row>
      <xdr:rowOff>106540</xdr:rowOff>
    </xdr:to>
    <xdr:cxnSp macro="">
      <xdr:nvCxnSpPr>
        <xdr:cNvPr id="47" name="直線コネクタ 46"/>
        <xdr:cNvCxnSpPr/>
      </xdr:nvCxnSpPr>
      <xdr:spPr bwMode="auto">
        <a:xfrm>
          <a:off x="5562600" y="3411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103097</xdr:rowOff>
    </xdr:from>
    <xdr:ext cx="762000" cy="259045"/>
    <xdr:sp macro="" textlink="">
      <xdr:nvSpPr>
        <xdr:cNvPr id="48" name="人口1人当たり決算額の推移最大値テキスト130"/>
        <xdr:cNvSpPr txBox="1"/>
      </xdr:nvSpPr>
      <xdr:spPr>
        <a:xfrm>
          <a:off x="5740400" y="2036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106,289</a:t>
          </a:r>
          <a:endParaRPr kumimoji="1" lang="ja-JP" altLang="en-US" sz="1000" b="1">
            <a:latin typeface="ＭＳ Ｐゴシック"/>
          </a:endParaRPr>
        </a:p>
      </xdr:txBody>
    </xdr:sp>
    <xdr:clientData/>
  </xdr:oneCellAnchor>
  <xdr:twoCellAnchor>
    <xdr:from>
      <xdr:col>4</xdr:col>
      <xdr:colOff>1028700</xdr:colOff>
      <xdr:row>13</xdr:row>
      <xdr:rowOff>16720</xdr:rowOff>
    </xdr:from>
    <xdr:to>
      <xdr:col>5</xdr:col>
      <xdr:colOff>73025</xdr:colOff>
      <xdr:row>13</xdr:row>
      <xdr:rowOff>16720</xdr:rowOff>
    </xdr:to>
    <xdr:cxnSp macro="">
      <xdr:nvCxnSpPr>
        <xdr:cNvPr id="49" name="直線コネクタ 48"/>
        <xdr:cNvCxnSpPr/>
      </xdr:nvCxnSpPr>
      <xdr:spPr bwMode="auto">
        <a:xfrm>
          <a:off x="5562600" y="22931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121209</xdr:rowOff>
    </xdr:from>
    <xdr:to>
      <xdr:col>4</xdr:col>
      <xdr:colOff>1117600</xdr:colOff>
      <xdr:row>17</xdr:row>
      <xdr:rowOff>148088</xdr:rowOff>
    </xdr:to>
    <xdr:cxnSp macro="">
      <xdr:nvCxnSpPr>
        <xdr:cNvPr id="50" name="直線コネクタ 49"/>
        <xdr:cNvCxnSpPr/>
      </xdr:nvCxnSpPr>
      <xdr:spPr bwMode="auto">
        <a:xfrm flipV="1">
          <a:off x="5003800" y="3083484"/>
          <a:ext cx="647700" cy="26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34910</xdr:rowOff>
    </xdr:from>
    <xdr:ext cx="762000" cy="259045"/>
    <xdr:sp macro="" textlink="">
      <xdr:nvSpPr>
        <xdr:cNvPr id="51" name="人口1人当たり決算額の推移平均値テキスト130"/>
        <xdr:cNvSpPr txBox="1"/>
      </xdr:nvSpPr>
      <xdr:spPr>
        <a:xfrm>
          <a:off x="5740400" y="28257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67,535</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18383</xdr:rowOff>
    </xdr:from>
    <xdr:to>
      <xdr:col>5</xdr:col>
      <xdr:colOff>34925</xdr:colOff>
      <xdr:row>17</xdr:row>
      <xdr:rowOff>119983</xdr:rowOff>
    </xdr:to>
    <xdr:sp macro="" textlink="">
      <xdr:nvSpPr>
        <xdr:cNvPr id="52" name="フローチャート : 判断 51"/>
        <xdr:cNvSpPr/>
      </xdr:nvSpPr>
      <xdr:spPr bwMode="auto">
        <a:xfrm>
          <a:off x="5600700" y="2980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134277</xdr:rowOff>
    </xdr:from>
    <xdr:to>
      <xdr:col>4</xdr:col>
      <xdr:colOff>469900</xdr:colOff>
      <xdr:row>17</xdr:row>
      <xdr:rowOff>148088</xdr:rowOff>
    </xdr:to>
    <xdr:cxnSp macro="">
      <xdr:nvCxnSpPr>
        <xdr:cNvPr id="53" name="直線コネクタ 52"/>
        <xdr:cNvCxnSpPr/>
      </xdr:nvCxnSpPr>
      <xdr:spPr bwMode="auto">
        <a:xfrm>
          <a:off x="4305300" y="3096552"/>
          <a:ext cx="698500" cy="13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25089</xdr:rowOff>
    </xdr:from>
    <xdr:to>
      <xdr:col>4</xdr:col>
      <xdr:colOff>520700</xdr:colOff>
      <xdr:row>17</xdr:row>
      <xdr:rowOff>126689</xdr:rowOff>
    </xdr:to>
    <xdr:sp macro="" textlink="">
      <xdr:nvSpPr>
        <xdr:cNvPr id="54" name="フローチャート : 判断 53"/>
        <xdr:cNvSpPr/>
      </xdr:nvSpPr>
      <xdr:spPr bwMode="auto">
        <a:xfrm>
          <a:off x="4953000" y="29873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136866</xdr:rowOff>
    </xdr:from>
    <xdr:ext cx="736600" cy="259045"/>
    <xdr:sp macro="" textlink="">
      <xdr:nvSpPr>
        <xdr:cNvPr id="55" name="テキスト ボックス 54"/>
        <xdr:cNvSpPr txBox="1"/>
      </xdr:nvSpPr>
      <xdr:spPr>
        <a:xfrm>
          <a:off x="4622800" y="2756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67,183</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134277</xdr:rowOff>
    </xdr:from>
    <xdr:to>
      <xdr:col>3</xdr:col>
      <xdr:colOff>904875</xdr:colOff>
      <xdr:row>17</xdr:row>
      <xdr:rowOff>140735</xdr:rowOff>
    </xdr:to>
    <xdr:cxnSp macro="">
      <xdr:nvCxnSpPr>
        <xdr:cNvPr id="56" name="直線コネクタ 55"/>
        <xdr:cNvCxnSpPr/>
      </xdr:nvCxnSpPr>
      <xdr:spPr bwMode="auto">
        <a:xfrm flipV="1">
          <a:off x="3606800" y="3096552"/>
          <a:ext cx="698500" cy="6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72676</xdr:rowOff>
    </xdr:from>
    <xdr:to>
      <xdr:col>3</xdr:col>
      <xdr:colOff>955675</xdr:colOff>
      <xdr:row>17</xdr:row>
      <xdr:rowOff>2826</xdr:rowOff>
    </xdr:to>
    <xdr:sp macro="" textlink="">
      <xdr:nvSpPr>
        <xdr:cNvPr id="57" name="フローチャート : 判断 56"/>
        <xdr:cNvSpPr/>
      </xdr:nvSpPr>
      <xdr:spPr bwMode="auto">
        <a:xfrm>
          <a:off x="4254500" y="2863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13003</xdr:rowOff>
    </xdr:from>
    <xdr:ext cx="762000" cy="259045"/>
    <xdr:sp macro="" textlink="">
      <xdr:nvSpPr>
        <xdr:cNvPr id="58" name="テキスト ボックス 57"/>
        <xdr:cNvSpPr txBox="1"/>
      </xdr:nvSpPr>
      <xdr:spPr>
        <a:xfrm>
          <a:off x="3924300" y="2632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73,685</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123266</xdr:rowOff>
    </xdr:from>
    <xdr:to>
      <xdr:col>3</xdr:col>
      <xdr:colOff>206375</xdr:colOff>
      <xdr:row>17</xdr:row>
      <xdr:rowOff>140735</xdr:rowOff>
    </xdr:to>
    <xdr:cxnSp macro="">
      <xdr:nvCxnSpPr>
        <xdr:cNvPr id="59" name="直線コネクタ 58"/>
        <xdr:cNvCxnSpPr/>
      </xdr:nvCxnSpPr>
      <xdr:spPr bwMode="auto">
        <a:xfrm>
          <a:off x="2908300" y="3085541"/>
          <a:ext cx="698500" cy="174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98812</xdr:rowOff>
    </xdr:from>
    <xdr:to>
      <xdr:col>3</xdr:col>
      <xdr:colOff>257175</xdr:colOff>
      <xdr:row>17</xdr:row>
      <xdr:rowOff>28962</xdr:rowOff>
    </xdr:to>
    <xdr:sp macro="" textlink="">
      <xdr:nvSpPr>
        <xdr:cNvPr id="60" name="フローチャート : 判断 59"/>
        <xdr:cNvSpPr/>
      </xdr:nvSpPr>
      <xdr:spPr bwMode="auto">
        <a:xfrm>
          <a:off x="3556000" y="2889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39139</xdr:rowOff>
    </xdr:from>
    <xdr:ext cx="762000" cy="259045"/>
    <xdr:sp macro="" textlink="">
      <xdr:nvSpPr>
        <xdr:cNvPr id="61" name="テキスト ボックス 60"/>
        <xdr:cNvSpPr txBox="1"/>
      </xdr:nvSpPr>
      <xdr:spPr>
        <a:xfrm>
          <a:off x="3225800" y="265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72,313</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61779</xdr:rowOff>
    </xdr:from>
    <xdr:to>
      <xdr:col>2</xdr:col>
      <xdr:colOff>692150</xdr:colOff>
      <xdr:row>16</xdr:row>
      <xdr:rowOff>163379</xdr:rowOff>
    </xdr:to>
    <xdr:sp macro="" textlink="">
      <xdr:nvSpPr>
        <xdr:cNvPr id="62" name="フローチャート : 判断 61"/>
        <xdr:cNvSpPr/>
      </xdr:nvSpPr>
      <xdr:spPr bwMode="auto">
        <a:xfrm>
          <a:off x="2857500" y="28526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2106</xdr:rowOff>
    </xdr:from>
    <xdr:ext cx="762000" cy="259045"/>
    <xdr:sp macro="" textlink="">
      <xdr:nvSpPr>
        <xdr:cNvPr id="63" name="テキスト ボックス 62"/>
        <xdr:cNvSpPr txBox="1"/>
      </xdr:nvSpPr>
      <xdr:spPr>
        <a:xfrm>
          <a:off x="2527300" y="262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74,257</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17</xdr:row>
      <xdr:rowOff>70409</xdr:rowOff>
    </xdr:from>
    <xdr:to>
      <xdr:col>5</xdr:col>
      <xdr:colOff>34925</xdr:colOff>
      <xdr:row>18</xdr:row>
      <xdr:rowOff>559</xdr:rowOff>
    </xdr:to>
    <xdr:sp macro="" textlink="">
      <xdr:nvSpPr>
        <xdr:cNvPr id="69" name="円/楕円 68"/>
        <xdr:cNvSpPr/>
      </xdr:nvSpPr>
      <xdr:spPr bwMode="auto">
        <a:xfrm>
          <a:off x="5600700" y="3032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42486</xdr:rowOff>
    </xdr:from>
    <xdr:ext cx="762000" cy="259045"/>
    <xdr:sp macro="" textlink="">
      <xdr:nvSpPr>
        <xdr:cNvPr id="70" name="人口1人当たり決算額の推移該当値テキスト130"/>
        <xdr:cNvSpPr txBox="1"/>
      </xdr:nvSpPr>
      <xdr:spPr>
        <a:xfrm>
          <a:off x="5740400" y="300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64,804</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97288</xdr:rowOff>
    </xdr:from>
    <xdr:to>
      <xdr:col>4</xdr:col>
      <xdr:colOff>520700</xdr:colOff>
      <xdr:row>18</xdr:row>
      <xdr:rowOff>27438</xdr:rowOff>
    </xdr:to>
    <xdr:sp macro="" textlink="">
      <xdr:nvSpPr>
        <xdr:cNvPr id="71" name="円/楕円 70"/>
        <xdr:cNvSpPr/>
      </xdr:nvSpPr>
      <xdr:spPr bwMode="auto">
        <a:xfrm>
          <a:off x="4953000" y="3059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12215</xdr:rowOff>
    </xdr:from>
    <xdr:ext cx="736600" cy="259045"/>
    <xdr:sp macro="" textlink="">
      <xdr:nvSpPr>
        <xdr:cNvPr id="72" name="テキスト ボックス 71"/>
        <xdr:cNvSpPr txBox="1"/>
      </xdr:nvSpPr>
      <xdr:spPr>
        <a:xfrm>
          <a:off x="4622800" y="3145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63,393</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83477</xdr:rowOff>
    </xdr:from>
    <xdr:to>
      <xdr:col>3</xdr:col>
      <xdr:colOff>955675</xdr:colOff>
      <xdr:row>18</xdr:row>
      <xdr:rowOff>13627</xdr:rowOff>
    </xdr:to>
    <xdr:sp macro="" textlink="">
      <xdr:nvSpPr>
        <xdr:cNvPr id="73" name="円/楕円 72"/>
        <xdr:cNvSpPr/>
      </xdr:nvSpPr>
      <xdr:spPr bwMode="auto">
        <a:xfrm>
          <a:off x="4254500" y="30457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169854</xdr:rowOff>
    </xdr:from>
    <xdr:ext cx="762000" cy="259045"/>
    <xdr:sp macro="" textlink="">
      <xdr:nvSpPr>
        <xdr:cNvPr id="74" name="テキスト ボックス 73"/>
        <xdr:cNvSpPr txBox="1"/>
      </xdr:nvSpPr>
      <xdr:spPr>
        <a:xfrm>
          <a:off x="3924300" y="3132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64,118</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89935</xdr:rowOff>
    </xdr:from>
    <xdr:to>
      <xdr:col>3</xdr:col>
      <xdr:colOff>257175</xdr:colOff>
      <xdr:row>18</xdr:row>
      <xdr:rowOff>20085</xdr:rowOff>
    </xdr:to>
    <xdr:sp macro="" textlink="">
      <xdr:nvSpPr>
        <xdr:cNvPr id="75" name="円/楕円 74"/>
        <xdr:cNvSpPr/>
      </xdr:nvSpPr>
      <xdr:spPr bwMode="auto">
        <a:xfrm>
          <a:off x="3556000" y="3052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4862</xdr:rowOff>
    </xdr:from>
    <xdr:ext cx="762000" cy="259045"/>
    <xdr:sp macro="" textlink="">
      <xdr:nvSpPr>
        <xdr:cNvPr id="76" name="テキスト ボックス 75"/>
        <xdr:cNvSpPr txBox="1"/>
      </xdr:nvSpPr>
      <xdr:spPr>
        <a:xfrm>
          <a:off x="3225800" y="313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63,779</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72466</xdr:rowOff>
    </xdr:from>
    <xdr:to>
      <xdr:col>2</xdr:col>
      <xdr:colOff>692150</xdr:colOff>
      <xdr:row>18</xdr:row>
      <xdr:rowOff>2616</xdr:rowOff>
    </xdr:to>
    <xdr:sp macro="" textlink="">
      <xdr:nvSpPr>
        <xdr:cNvPr id="77" name="円/楕円 76"/>
        <xdr:cNvSpPr/>
      </xdr:nvSpPr>
      <xdr:spPr bwMode="auto">
        <a:xfrm>
          <a:off x="2857500" y="3034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158843</xdr:rowOff>
    </xdr:from>
    <xdr:ext cx="762000" cy="259045"/>
    <xdr:sp macro="" textlink="">
      <xdr:nvSpPr>
        <xdr:cNvPr id="78" name="テキスト ボックス 77"/>
        <xdr:cNvSpPr txBox="1"/>
      </xdr:nvSpPr>
      <xdr:spPr>
        <a:xfrm>
          <a:off x="2527300" y="312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64,696</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6" name="テキスト ボックス 95"/>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8" name="テキスト ボックス 97"/>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0" name="テキスト ボックス 99"/>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2" name="テキスト ボックス 101"/>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4" name="テキスト ボックス 103"/>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233642</xdr:rowOff>
    </xdr:from>
    <xdr:to>
      <xdr:col>4</xdr:col>
      <xdr:colOff>1117600</xdr:colOff>
      <xdr:row>37</xdr:row>
      <xdr:rowOff>163900</xdr:rowOff>
    </xdr:to>
    <xdr:cxnSp macro="">
      <xdr:nvCxnSpPr>
        <xdr:cNvPr id="106" name="直線コネクタ 105"/>
        <xdr:cNvCxnSpPr/>
      </xdr:nvCxnSpPr>
      <xdr:spPr bwMode="auto">
        <a:xfrm flipV="1">
          <a:off x="5651500" y="6158192"/>
          <a:ext cx="0" cy="1130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135977</xdr:rowOff>
    </xdr:from>
    <xdr:ext cx="762000" cy="259045"/>
    <xdr:sp macro="" textlink="">
      <xdr:nvSpPr>
        <xdr:cNvPr id="107" name="人口1人当たり決算額の推移最小値テキスト445"/>
        <xdr:cNvSpPr txBox="1"/>
      </xdr:nvSpPr>
      <xdr:spPr>
        <a:xfrm>
          <a:off x="5740400" y="72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-5,937</a:t>
          </a:r>
          <a:endParaRPr kumimoji="1" lang="ja-JP" altLang="en-US" sz="1000" b="1">
            <a:latin typeface="ＭＳ Ｐゴシック"/>
          </a:endParaRPr>
        </a:p>
      </xdr:txBody>
    </xdr:sp>
    <xdr:clientData/>
  </xdr:oneCellAnchor>
  <xdr:twoCellAnchor>
    <xdr:from>
      <xdr:col>4</xdr:col>
      <xdr:colOff>1028700</xdr:colOff>
      <xdr:row>37</xdr:row>
      <xdr:rowOff>163900</xdr:rowOff>
    </xdr:from>
    <xdr:to>
      <xdr:col>5</xdr:col>
      <xdr:colOff>73025</xdr:colOff>
      <xdr:row>37</xdr:row>
      <xdr:rowOff>163900</xdr:rowOff>
    </xdr:to>
    <xdr:cxnSp macro="">
      <xdr:nvCxnSpPr>
        <xdr:cNvPr id="108" name="直線コネクタ 107"/>
        <xdr:cNvCxnSpPr/>
      </xdr:nvCxnSpPr>
      <xdr:spPr bwMode="auto">
        <a:xfrm>
          <a:off x="5562600" y="72886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148569</xdr:rowOff>
    </xdr:from>
    <xdr:ext cx="762000" cy="259045"/>
    <xdr:sp macro="" textlink="">
      <xdr:nvSpPr>
        <xdr:cNvPr id="109" name="人口1人当たり決算額の推移最大値テキスト445"/>
        <xdr:cNvSpPr txBox="1"/>
      </xdr:nvSpPr>
      <xdr:spPr>
        <a:xfrm>
          <a:off x="5740400" y="590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53,402</a:t>
          </a:r>
          <a:endParaRPr kumimoji="1" lang="ja-JP" altLang="en-US" sz="1000" b="1">
            <a:latin typeface="ＭＳ Ｐゴシック"/>
          </a:endParaRPr>
        </a:p>
      </xdr:txBody>
    </xdr:sp>
    <xdr:clientData/>
  </xdr:oneCellAnchor>
  <xdr:twoCellAnchor>
    <xdr:from>
      <xdr:col>4</xdr:col>
      <xdr:colOff>1028700</xdr:colOff>
      <xdr:row>33</xdr:row>
      <xdr:rowOff>233642</xdr:rowOff>
    </xdr:from>
    <xdr:to>
      <xdr:col>5</xdr:col>
      <xdr:colOff>73025</xdr:colOff>
      <xdr:row>33</xdr:row>
      <xdr:rowOff>233642</xdr:rowOff>
    </xdr:to>
    <xdr:cxnSp macro="">
      <xdr:nvCxnSpPr>
        <xdr:cNvPr id="110" name="直線コネクタ 109"/>
        <xdr:cNvCxnSpPr/>
      </xdr:nvCxnSpPr>
      <xdr:spPr bwMode="auto">
        <a:xfrm>
          <a:off x="5562600" y="61581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36</xdr:row>
      <xdr:rowOff>53086</xdr:rowOff>
    </xdr:from>
    <xdr:to>
      <xdr:col>4</xdr:col>
      <xdr:colOff>1117600</xdr:colOff>
      <xdr:row>36</xdr:row>
      <xdr:rowOff>67621</xdr:rowOff>
    </xdr:to>
    <xdr:cxnSp macro="">
      <xdr:nvCxnSpPr>
        <xdr:cNvPr id="111" name="直線コネクタ 110"/>
        <xdr:cNvCxnSpPr/>
      </xdr:nvCxnSpPr>
      <xdr:spPr bwMode="auto">
        <a:xfrm>
          <a:off x="5003800" y="7006336"/>
          <a:ext cx="647700" cy="14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120845</xdr:rowOff>
    </xdr:from>
    <xdr:ext cx="762000" cy="259045"/>
    <xdr:sp macro="" textlink="">
      <xdr:nvSpPr>
        <xdr:cNvPr id="112" name="人口1人当たり決算額の推移平均値テキスト445"/>
        <xdr:cNvSpPr txBox="1"/>
      </xdr:nvSpPr>
      <xdr:spPr>
        <a:xfrm>
          <a:off x="5740400" y="67311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12,524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275768</xdr:rowOff>
    </xdr:from>
    <xdr:to>
      <xdr:col>5</xdr:col>
      <xdr:colOff>34925</xdr:colOff>
      <xdr:row>36</xdr:row>
      <xdr:rowOff>34468</xdr:rowOff>
    </xdr:to>
    <xdr:sp macro="" textlink="">
      <xdr:nvSpPr>
        <xdr:cNvPr id="113" name="フローチャート : 判断 112"/>
        <xdr:cNvSpPr/>
      </xdr:nvSpPr>
      <xdr:spPr bwMode="auto">
        <a:xfrm>
          <a:off x="5600700" y="6886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36</xdr:row>
      <xdr:rowOff>51257</xdr:rowOff>
    </xdr:from>
    <xdr:to>
      <xdr:col>4</xdr:col>
      <xdr:colOff>469900</xdr:colOff>
      <xdr:row>36</xdr:row>
      <xdr:rowOff>53086</xdr:rowOff>
    </xdr:to>
    <xdr:cxnSp macro="">
      <xdr:nvCxnSpPr>
        <xdr:cNvPr id="114" name="直線コネクタ 113"/>
        <xdr:cNvCxnSpPr/>
      </xdr:nvCxnSpPr>
      <xdr:spPr bwMode="auto">
        <a:xfrm>
          <a:off x="4305300" y="7004507"/>
          <a:ext cx="698500" cy="18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283331</xdr:rowOff>
    </xdr:from>
    <xdr:to>
      <xdr:col>4</xdr:col>
      <xdr:colOff>520700</xdr:colOff>
      <xdr:row>36</xdr:row>
      <xdr:rowOff>42031</xdr:rowOff>
    </xdr:to>
    <xdr:sp macro="" textlink="">
      <xdr:nvSpPr>
        <xdr:cNvPr id="115" name="フローチャート : 判断 114"/>
        <xdr:cNvSpPr/>
      </xdr:nvSpPr>
      <xdr:spPr bwMode="auto">
        <a:xfrm>
          <a:off x="4953000" y="6893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52208</xdr:rowOff>
    </xdr:from>
    <xdr:ext cx="736600" cy="259045"/>
    <xdr:sp macro="" textlink="">
      <xdr:nvSpPr>
        <xdr:cNvPr id="116" name="テキスト ボックス 115"/>
        <xdr:cNvSpPr txBox="1"/>
      </xdr:nvSpPr>
      <xdr:spPr>
        <a:xfrm>
          <a:off x="4622800" y="66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12,127</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338017</xdr:rowOff>
    </xdr:from>
    <xdr:to>
      <xdr:col>3</xdr:col>
      <xdr:colOff>904875</xdr:colOff>
      <xdr:row>36</xdr:row>
      <xdr:rowOff>51257</xdr:rowOff>
    </xdr:to>
    <xdr:cxnSp macro="">
      <xdr:nvCxnSpPr>
        <xdr:cNvPr id="117" name="直線コネクタ 116"/>
        <xdr:cNvCxnSpPr/>
      </xdr:nvCxnSpPr>
      <xdr:spPr bwMode="auto">
        <a:xfrm>
          <a:off x="3606800" y="6948367"/>
          <a:ext cx="698500" cy="56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211131</xdr:rowOff>
    </xdr:from>
    <xdr:to>
      <xdr:col>3</xdr:col>
      <xdr:colOff>955675</xdr:colOff>
      <xdr:row>35</xdr:row>
      <xdr:rowOff>312731</xdr:rowOff>
    </xdr:to>
    <xdr:sp macro="" textlink="">
      <xdr:nvSpPr>
        <xdr:cNvPr id="118" name="フローチャート : 判断 117"/>
        <xdr:cNvSpPr/>
      </xdr:nvSpPr>
      <xdr:spPr bwMode="auto">
        <a:xfrm>
          <a:off x="4254500" y="68214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322908</xdr:rowOff>
    </xdr:from>
    <xdr:ext cx="762000" cy="259045"/>
    <xdr:sp macro="" textlink="">
      <xdr:nvSpPr>
        <xdr:cNvPr id="119" name="テキスト ボックス 118"/>
        <xdr:cNvSpPr txBox="1"/>
      </xdr:nvSpPr>
      <xdr:spPr>
        <a:xfrm>
          <a:off x="3924300" y="6590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15,917</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326816</xdr:rowOff>
    </xdr:from>
    <xdr:to>
      <xdr:col>3</xdr:col>
      <xdr:colOff>206375</xdr:colOff>
      <xdr:row>35</xdr:row>
      <xdr:rowOff>338017</xdr:rowOff>
    </xdr:to>
    <xdr:cxnSp macro="">
      <xdr:nvCxnSpPr>
        <xdr:cNvPr id="120" name="直線コネクタ 119"/>
        <xdr:cNvCxnSpPr/>
      </xdr:nvCxnSpPr>
      <xdr:spPr bwMode="auto">
        <a:xfrm>
          <a:off x="2908300" y="6937166"/>
          <a:ext cx="698500" cy="11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173412</xdr:rowOff>
    </xdr:from>
    <xdr:to>
      <xdr:col>3</xdr:col>
      <xdr:colOff>257175</xdr:colOff>
      <xdr:row>35</xdr:row>
      <xdr:rowOff>275012</xdr:rowOff>
    </xdr:to>
    <xdr:sp macro="" textlink="">
      <xdr:nvSpPr>
        <xdr:cNvPr id="121" name="フローチャート : 判断 120"/>
        <xdr:cNvSpPr/>
      </xdr:nvSpPr>
      <xdr:spPr bwMode="auto">
        <a:xfrm>
          <a:off x="3556000" y="6783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285189</xdr:rowOff>
    </xdr:from>
    <xdr:ext cx="762000" cy="259045"/>
    <xdr:sp macro="" textlink="">
      <xdr:nvSpPr>
        <xdr:cNvPr id="122" name="テキスト ボックス 121"/>
        <xdr:cNvSpPr txBox="1"/>
      </xdr:nvSpPr>
      <xdr:spPr>
        <a:xfrm>
          <a:off x="3225800" y="6552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17,897</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144494</xdr:rowOff>
    </xdr:from>
    <xdr:to>
      <xdr:col>2</xdr:col>
      <xdr:colOff>692150</xdr:colOff>
      <xdr:row>35</xdr:row>
      <xdr:rowOff>246094</xdr:rowOff>
    </xdr:to>
    <xdr:sp macro="" textlink="">
      <xdr:nvSpPr>
        <xdr:cNvPr id="123" name="フローチャート : 判断 122"/>
        <xdr:cNvSpPr/>
      </xdr:nvSpPr>
      <xdr:spPr bwMode="auto">
        <a:xfrm>
          <a:off x="2857500" y="67548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256271</xdr:rowOff>
    </xdr:from>
    <xdr:ext cx="762000" cy="259045"/>
    <xdr:sp macro="" textlink="">
      <xdr:nvSpPr>
        <xdr:cNvPr id="124" name="テキスト ボックス 123"/>
        <xdr:cNvSpPr txBox="1"/>
      </xdr:nvSpPr>
      <xdr:spPr>
        <a:xfrm>
          <a:off x="2527300" y="652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19,415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36</xdr:row>
      <xdr:rowOff>16821</xdr:rowOff>
    </xdr:from>
    <xdr:to>
      <xdr:col>5</xdr:col>
      <xdr:colOff>34925</xdr:colOff>
      <xdr:row>36</xdr:row>
      <xdr:rowOff>118421</xdr:rowOff>
    </xdr:to>
    <xdr:sp macro="" textlink="">
      <xdr:nvSpPr>
        <xdr:cNvPr id="130" name="円/楕円 129"/>
        <xdr:cNvSpPr/>
      </xdr:nvSpPr>
      <xdr:spPr bwMode="auto">
        <a:xfrm>
          <a:off x="5600700" y="6970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331798</xdr:rowOff>
    </xdr:from>
    <xdr:ext cx="762000" cy="259045"/>
    <xdr:sp macro="" textlink="">
      <xdr:nvSpPr>
        <xdr:cNvPr id="131" name="人口1人当たり決算額の推移該当値テキスト445"/>
        <xdr:cNvSpPr txBox="1"/>
      </xdr:nvSpPr>
      <xdr:spPr>
        <a:xfrm>
          <a:off x="5740400" y="6942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8,117</a:t>
          </a:r>
          <a:endParaRPr kumimoji="1" lang="ja-JP" altLang="en-US" sz="1000" b="1">
            <a:solidFill>
              <a:srgbClr val="FF0000"/>
            </a:solidFill>
            <a:latin typeface="ＭＳ Ｐゴシック"/>
          </a:endParaRPr>
        </a:p>
      </xdr:txBody>
    </xdr:sp>
    <xdr:clientData/>
  </xdr:oneCellAnchor>
  <xdr:twoCellAnchor>
    <xdr:from>
      <xdr:col>4</xdr:col>
      <xdr:colOff>419100</xdr:colOff>
      <xdr:row>36</xdr:row>
      <xdr:rowOff>2286</xdr:rowOff>
    </xdr:from>
    <xdr:to>
      <xdr:col>4</xdr:col>
      <xdr:colOff>520700</xdr:colOff>
      <xdr:row>36</xdr:row>
      <xdr:rowOff>103886</xdr:rowOff>
    </xdr:to>
    <xdr:sp macro="" textlink="">
      <xdr:nvSpPr>
        <xdr:cNvPr id="132" name="円/楕円 131"/>
        <xdr:cNvSpPr/>
      </xdr:nvSpPr>
      <xdr:spPr bwMode="auto">
        <a:xfrm>
          <a:off x="4953000" y="6955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88663</xdr:rowOff>
    </xdr:from>
    <xdr:ext cx="736600" cy="259045"/>
    <xdr:sp macro="" textlink="">
      <xdr:nvSpPr>
        <xdr:cNvPr id="133" name="テキスト ボックス 132"/>
        <xdr:cNvSpPr txBox="1"/>
      </xdr:nvSpPr>
      <xdr:spPr>
        <a:xfrm>
          <a:off x="4622800" y="7041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8,880</a:t>
          </a:r>
          <a:endParaRPr kumimoji="1" lang="ja-JP" altLang="en-US" sz="1000" b="1">
            <a:solidFill>
              <a:srgbClr val="FF0000"/>
            </a:solidFill>
            <a:latin typeface="ＭＳ Ｐゴシック"/>
          </a:endParaRPr>
        </a:p>
      </xdr:txBody>
    </xdr:sp>
    <xdr:clientData/>
  </xdr:oneCellAnchor>
  <xdr:twoCellAnchor>
    <xdr:from>
      <xdr:col>3</xdr:col>
      <xdr:colOff>854075</xdr:colOff>
      <xdr:row>36</xdr:row>
      <xdr:rowOff>457</xdr:rowOff>
    </xdr:from>
    <xdr:to>
      <xdr:col>3</xdr:col>
      <xdr:colOff>955675</xdr:colOff>
      <xdr:row>36</xdr:row>
      <xdr:rowOff>102057</xdr:rowOff>
    </xdr:to>
    <xdr:sp macro="" textlink="">
      <xdr:nvSpPr>
        <xdr:cNvPr id="134" name="円/楕円 133"/>
        <xdr:cNvSpPr/>
      </xdr:nvSpPr>
      <xdr:spPr bwMode="auto">
        <a:xfrm>
          <a:off x="4254500" y="6953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86834</xdr:rowOff>
    </xdr:from>
    <xdr:ext cx="762000" cy="259045"/>
    <xdr:sp macro="" textlink="">
      <xdr:nvSpPr>
        <xdr:cNvPr id="135" name="テキスト ボックス 134"/>
        <xdr:cNvSpPr txBox="1"/>
      </xdr:nvSpPr>
      <xdr:spPr>
        <a:xfrm>
          <a:off x="3924300" y="7040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8,976</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287217</xdr:rowOff>
    </xdr:from>
    <xdr:to>
      <xdr:col>3</xdr:col>
      <xdr:colOff>257175</xdr:colOff>
      <xdr:row>36</xdr:row>
      <xdr:rowOff>45917</xdr:rowOff>
    </xdr:to>
    <xdr:sp macro="" textlink="">
      <xdr:nvSpPr>
        <xdr:cNvPr id="136" name="円/楕円 135"/>
        <xdr:cNvSpPr/>
      </xdr:nvSpPr>
      <xdr:spPr bwMode="auto">
        <a:xfrm>
          <a:off x="3556000" y="6897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30694</xdr:rowOff>
    </xdr:from>
    <xdr:ext cx="762000" cy="259045"/>
    <xdr:sp macro="" textlink="">
      <xdr:nvSpPr>
        <xdr:cNvPr id="137" name="テキスト ボックス 136"/>
        <xdr:cNvSpPr txBox="1"/>
      </xdr:nvSpPr>
      <xdr:spPr>
        <a:xfrm>
          <a:off x="3225800" y="698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11,923</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276016</xdr:rowOff>
    </xdr:from>
    <xdr:to>
      <xdr:col>2</xdr:col>
      <xdr:colOff>692150</xdr:colOff>
      <xdr:row>36</xdr:row>
      <xdr:rowOff>34716</xdr:rowOff>
    </xdr:to>
    <xdr:sp macro="" textlink="">
      <xdr:nvSpPr>
        <xdr:cNvPr id="138" name="円/楕円 137"/>
        <xdr:cNvSpPr/>
      </xdr:nvSpPr>
      <xdr:spPr bwMode="auto">
        <a:xfrm>
          <a:off x="2857500" y="6886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19493</xdr:rowOff>
    </xdr:from>
    <xdr:ext cx="762000" cy="259045"/>
    <xdr:sp macro="" textlink="">
      <xdr:nvSpPr>
        <xdr:cNvPr id="139" name="テキスト ボックス 138"/>
        <xdr:cNvSpPr txBox="1"/>
      </xdr:nvSpPr>
      <xdr:spPr>
        <a:xfrm>
          <a:off x="2527300" y="697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12,511</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福岡県古賀市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58,499
57,979
42.07
20,262,055
19,493,371
733,327
11,598,478
14,765,475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5.1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－３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－３</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68/85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55,626</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28966</xdr:rowOff>
    </xdr:from>
    <xdr:to>
      <xdr:col>6</xdr:col>
      <xdr:colOff>510540</xdr:colOff>
      <xdr:row>39</xdr:row>
      <xdr:rowOff>35390</xdr:rowOff>
    </xdr:to>
    <xdr:cxnSp macro="">
      <xdr:nvCxnSpPr>
        <xdr:cNvPr id="54" name="直線コネクタ 53"/>
        <xdr:cNvCxnSpPr/>
      </xdr:nvCxnSpPr>
      <xdr:spPr>
        <a:xfrm flipV="1">
          <a:off x="4633595" y="5172466"/>
          <a:ext cx="1270" cy="1549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39217</xdr:rowOff>
    </xdr:from>
    <xdr:ext cx="534377" cy="259045"/>
    <xdr:sp macro="" textlink="">
      <xdr:nvSpPr>
        <xdr:cNvPr id="55" name="人件費最小値テキスト"/>
        <xdr:cNvSpPr txBox="1"/>
      </xdr:nvSpPr>
      <xdr:spPr>
        <a:xfrm>
          <a:off x="4686300" y="6725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37,063</a:t>
          </a:r>
          <a:endParaRPr kumimoji="1" lang="ja-JP" altLang="en-US" sz="1000" b="1">
            <a:latin typeface="ＭＳ Ｐゴシック"/>
          </a:endParaRPr>
        </a:p>
      </xdr:txBody>
    </xdr:sp>
    <xdr:clientData/>
  </xdr:oneCellAnchor>
  <xdr:twoCellAnchor>
    <xdr:from>
      <xdr:col>6</xdr:col>
      <xdr:colOff>422275</xdr:colOff>
      <xdr:row>39</xdr:row>
      <xdr:rowOff>35390</xdr:rowOff>
    </xdr:from>
    <xdr:to>
      <xdr:col>6</xdr:col>
      <xdr:colOff>600075</xdr:colOff>
      <xdr:row>39</xdr:row>
      <xdr:rowOff>35390</xdr:rowOff>
    </xdr:to>
    <xdr:cxnSp macro="">
      <xdr:nvCxnSpPr>
        <xdr:cNvPr id="56" name="直線コネクタ 55"/>
        <xdr:cNvCxnSpPr/>
      </xdr:nvCxnSpPr>
      <xdr:spPr>
        <a:xfrm>
          <a:off x="4546600" y="672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147093</xdr:rowOff>
    </xdr:from>
    <xdr:ext cx="599010" cy="259045"/>
    <xdr:sp macro="" textlink="">
      <xdr:nvSpPr>
        <xdr:cNvPr id="57" name="人件費最大値テキスト"/>
        <xdr:cNvSpPr txBox="1"/>
      </xdr:nvSpPr>
      <xdr:spPr>
        <a:xfrm>
          <a:off x="4686300" y="4947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104,844</a:t>
          </a:r>
          <a:endParaRPr kumimoji="1" lang="ja-JP" altLang="en-US" sz="1000" b="1">
            <a:latin typeface="ＭＳ Ｐゴシック"/>
          </a:endParaRPr>
        </a:p>
      </xdr:txBody>
    </xdr:sp>
    <xdr:clientData/>
  </xdr:oneCellAnchor>
  <xdr:twoCellAnchor>
    <xdr:from>
      <xdr:col>6</xdr:col>
      <xdr:colOff>422275</xdr:colOff>
      <xdr:row>30</xdr:row>
      <xdr:rowOff>28966</xdr:rowOff>
    </xdr:from>
    <xdr:to>
      <xdr:col>6</xdr:col>
      <xdr:colOff>600075</xdr:colOff>
      <xdr:row>30</xdr:row>
      <xdr:rowOff>28966</xdr:rowOff>
    </xdr:to>
    <xdr:cxnSp macro="">
      <xdr:nvCxnSpPr>
        <xdr:cNvPr id="58" name="直線コネクタ 57"/>
        <xdr:cNvCxnSpPr/>
      </xdr:nvCxnSpPr>
      <xdr:spPr>
        <a:xfrm>
          <a:off x="4546600" y="517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128910</xdr:rowOff>
    </xdr:from>
    <xdr:to>
      <xdr:col>6</xdr:col>
      <xdr:colOff>511175</xdr:colOff>
      <xdr:row>37</xdr:row>
      <xdr:rowOff>139151</xdr:rowOff>
    </xdr:to>
    <xdr:cxnSp macro="">
      <xdr:nvCxnSpPr>
        <xdr:cNvPr id="59" name="直線コネクタ 58"/>
        <xdr:cNvCxnSpPr/>
      </xdr:nvCxnSpPr>
      <xdr:spPr>
        <a:xfrm flipV="1">
          <a:off x="3797300" y="6472560"/>
          <a:ext cx="8382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49758</xdr:rowOff>
    </xdr:from>
    <xdr:ext cx="534377" cy="259045"/>
    <xdr:sp macro="" textlink="">
      <xdr:nvSpPr>
        <xdr:cNvPr id="60" name="人件費平均値テキスト"/>
        <xdr:cNvSpPr txBox="1"/>
      </xdr:nvSpPr>
      <xdr:spPr>
        <a:xfrm>
          <a:off x="4686300" y="60505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57,713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26881</xdr:rowOff>
    </xdr:from>
    <xdr:to>
      <xdr:col>6</xdr:col>
      <xdr:colOff>561975</xdr:colOff>
      <xdr:row>36</xdr:row>
      <xdr:rowOff>128481</xdr:rowOff>
    </xdr:to>
    <xdr:sp macro="" textlink="">
      <xdr:nvSpPr>
        <xdr:cNvPr id="61" name="フローチャート : 判断 60"/>
        <xdr:cNvSpPr/>
      </xdr:nvSpPr>
      <xdr:spPr>
        <a:xfrm>
          <a:off x="4584700" y="619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139151</xdr:rowOff>
    </xdr:from>
    <xdr:to>
      <xdr:col>5</xdr:col>
      <xdr:colOff>358775</xdr:colOff>
      <xdr:row>37</xdr:row>
      <xdr:rowOff>151084</xdr:rowOff>
    </xdr:to>
    <xdr:cxnSp macro="">
      <xdr:nvCxnSpPr>
        <xdr:cNvPr id="62" name="直線コネクタ 61"/>
        <xdr:cNvCxnSpPr/>
      </xdr:nvCxnSpPr>
      <xdr:spPr>
        <a:xfrm flipV="1">
          <a:off x="2908300" y="6482801"/>
          <a:ext cx="889000" cy="1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17760</xdr:rowOff>
    </xdr:from>
    <xdr:to>
      <xdr:col>5</xdr:col>
      <xdr:colOff>409575</xdr:colOff>
      <xdr:row>36</xdr:row>
      <xdr:rowOff>119360</xdr:rowOff>
    </xdr:to>
    <xdr:sp macro="" textlink="">
      <xdr:nvSpPr>
        <xdr:cNvPr id="63" name="フローチャート : 判断 62"/>
        <xdr:cNvSpPr/>
      </xdr:nvSpPr>
      <xdr:spPr>
        <a:xfrm>
          <a:off x="3746500" y="618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135887</xdr:rowOff>
    </xdr:from>
    <xdr:ext cx="534377" cy="259045"/>
    <xdr:sp macro="" textlink="">
      <xdr:nvSpPr>
        <xdr:cNvPr id="64" name="テキスト ボックス 63"/>
        <xdr:cNvSpPr txBox="1"/>
      </xdr:nvSpPr>
      <xdr:spPr>
        <a:xfrm>
          <a:off x="3530111" y="59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58,112</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151084</xdr:rowOff>
    </xdr:from>
    <xdr:to>
      <xdr:col>4</xdr:col>
      <xdr:colOff>155575</xdr:colOff>
      <xdr:row>37</xdr:row>
      <xdr:rowOff>158994</xdr:rowOff>
    </xdr:to>
    <xdr:cxnSp macro="">
      <xdr:nvCxnSpPr>
        <xdr:cNvPr id="65" name="直線コネクタ 64"/>
        <xdr:cNvCxnSpPr/>
      </xdr:nvCxnSpPr>
      <xdr:spPr>
        <a:xfrm flipV="1">
          <a:off x="2019300" y="6494734"/>
          <a:ext cx="889000" cy="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29144</xdr:rowOff>
    </xdr:from>
    <xdr:to>
      <xdr:col>4</xdr:col>
      <xdr:colOff>206375</xdr:colOff>
      <xdr:row>35</xdr:row>
      <xdr:rowOff>130744</xdr:rowOff>
    </xdr:to>
    <xdr:sp macro="" textlink="">
      <xdr:nvSpPr>
        <xdr:cNvPr id="66" name="フローチャート : 判断 65"/>
        <xdr:cNvSpPr/>
      </xdr:nvSpPr>
      <xdr:spPr>
        <a:xfrm>
          <a:off x="2857500" y="602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147271</xdr:rowOff>
    </xdr:from>
    <xdr:ext cx="534377" cy="259045"/>
    <xdr:sp macro="" textlink="">
      <xdr:nvSpPr>
        <xdr:cNvPr id="67" name="テキスト ボックス 66"/>
        <xdr:cNvSpPr txBox="1"/>
      </xdr:nvSpPr>
      <xdr:spPr>
        <a:xfrm>
          <a:off x="2641111" y="580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65,114</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158057</xdr:rowOff>
    </xdr:from>
    <xdr:to>
      <xdr:col>2</xdr:col>
      <xdr:colOff>638175</xdr:colOff>
      <xdr:row>37</xdr:row>
      <xdr:rowOff>158994</xdr:rowOff>
    </xdr:to>
    <xdr:cxnSp macro="">
      <xdr:nvCxnSpPr>
        <xdr:cNvPr id="68" name="直線コネクタ 67"/>
        <xdr:cNvCxnSpPr/>
      </xdr:nvCxnSpPr>
      <xdr:spPr>
        <a:xfrm>
          <a:off x="1130300" y="6501707"/>
          <a:ext cx="8890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37762</xdr:rowOff>
    </xdr:from>
    <xdr:to>
      <xdr:col>3</xdr:col>
      <xdr:colOff>3175</xdr:colOff>
      <xdr:row>35</xdr:row>
      <xdr:rowOff>139362</xdr:rowOff>
    </xdr:to>
    <xdr:sp macro="" textlink="">
      <xdr:nvSpPr>
        <xdr:cNvPr id="69" name="フローチャート : 判断 68"/>
        <xdr:cNvSpPr/>
      </xdr:nvSpPr>
      <xdr:spPr>
        <a:xfrm>
          <a:off x="1968500" y="603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155889</xdr:rowOff>
    </xdr:from>
    <xdr:ext cx="534377" cy="259045"/>
    <xdr:sp macro="" textlink="">
      <xdr:nvSpPr>
        <xdr:cNvPr id="70" name="テキスト ボックス 69"/>
        <xdr:cNvSpPr txBox="1"/>
      </xdr:nvSpPr>
      <xdr:spPr>
        <a:xfrm>
          <a:off x="1752111" y="581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162532</xdr:rowOff>
    </xdr:from>
    <xdr:to>
      <xdr:col>1</xdr:col>
      <xdr:colOff>485775</xdr:colOff>
      <xdr:row>35</xdr:row>
      <xdr:rowOff>92682</xdr:rowOff>
    </xdr:to>
    <xdr:sp macro="" textlink="">
      <xdr:nvSpPr>
        <xdr:cNvPr id="71" name="フローチャート : 判断 70"/>
        <xdr:cNvSpPr/>
      </xdr:nvSpPr>
      <xdr:spPr>
        <a:xfrm>
          <a:off x="1079500" y="599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109209</xdr:rowOff>
    </xdr:from>
    <xdr:ext cx="534377" cy="259045"/>
    <xdr:sp macro="" textlink="">
      <xdr:nvSpPr>
        <xdr:cNvPr id="72" name="テキスト ボックス 71"/>
        <xdr:cNvSpPr txBox="1"/>
      </xdr:nvSpPr>
      <xdr:spPr>
        <a:xfrm>
          <a:off x="863111" y="576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78110</xdr:rowOff>
    </xdr:from>
    <xdr:to>
      <xdr:col>6</xdr:col>
      <xdr:colOff>561975</xdr:colOff>
      <xdr:row>38</xdr:row>
      <xdr:rowOff>8260</xdr:rowOff>
    </xdr:to>
    <xdr:sp macro="" textlink="">
      <xdr:nvSpPr>
        <xdr:cNvPr id="78" name="円/楕円 77"/>
        <xdr:cNvSpPr/>
      </xdr:nvSpPr>
      <xdr:spPr>
        <a:xfrm>
          <a:off x="4584700" y="642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56537</xdr:rowOff>
    </xdr:from>
    <xdr:ext cx="534377" cy="259045"/>
    <xdr:sp macro="" textlink="">
      <xdr:nvSpPr>
        <xdr:cNvPr id="79" name="人件費該当値テキスト"/>
        <xdr:cNvSpPr txBox="1"/>
      </xdr:nvSpPr>
      <xdr:spPr>
        <a:xfrm>
          <a:off x="4686300" y="640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47,972</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88351</xdr:rowOff>
    </xdr:from>
    <xdr:to>
      <xdr:col>5</xdr:col>
      <xdr:colOff>409575</xdr:colOff>
      <xdr:row>38</xdr:row>
      <xdr:rowOff>18501</xdr:rowOff>
    </xdr:to>
    <xdr:sp macro="" textlink="">
      <xdr:nvSpPr>
        <xdr:cNvPr id="80" name="円/楕円 79"/>
        <xdr:cNvSpPr/>
      </xdr:nvSpPr>
      <xdr:spPr>
        <a:xfrm>
          <a:off x="3746500" y="643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38</xdr:row>
      <xdr:rowOff>9628</xdr:rowOff>
    </xdr:from>
    <xdr:ext cx="534377" cy="259045"/>
    <xdr:sp macro="" textlink="">
      <xdr:nvSpPr>
        <xdr:cNvPr id="81" name="テキスト ボックス 80"/>
        <xdr:cNvSpPr txBox="1"/>
      </xdr:nvSpPr>
      <xdr:spPr>
        <a:xfrm>
          <a:off x="3530111" y="652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47,524</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100284</xdr:rowOff>
    </xdr:from>
    <xdr:to>
      <xdr:col>4</xdr:col>
      <xdr:colOff>206375</xdr:colOff>
      <xdr:row>38</xdr:row>
      <xdr:rowOff>30434</xdr:rowOff>
    </xdr:to>
    <xdr:sp macro="" textlink="">
      <xdr:nvSpPr>
        <xdr:cNvPr id="82" name="円/楕円 81"/>
        <xdr:cNvSpPr/>
      </xdr:nvSpPr>
      <xdr:spPr>
        <a:xfrm>
          <a:off x="2857500" y="644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38</xdr:row>
      <xdr:rowOff>21562</xdr:rowOff>
    </xdr:from>
    <xdr:ext cx="534377" cy="259045"/>
    <xdr:sp macro="" textlink="">
      <xdr:nvSpPr>
        <xdr:cNvPr id="83" name="テキスト ボックス 82"/>
        <xdr:cNvSpPr txBox="1"/>
      </xdr:nvSpPr>
      <xdr:spPr>
        <a:xfrm>
          <a:off x="2641111" y="653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47,002</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108194</xdr:rowOff>
    </xdr:from>
    <xdr:to>
      <xdr:col>3</xdr:col>
      <xdr:colOff>3175</xdr:colOff>
      <xdr:row>38</xdr:row>
      <xdr:rowOff>38343</xdr:rowOff>
    </xdr:to>
    <xdr:sp macro="" textlink="">
      <xdr:nvSpPr>
        <xdr:cNvPr id="84" name="円/楕円 83"/>
        <xdr:cNvSpPr/>
      </xdr:nvSpPr>
      <xdr:spPr>
        <a:xfrm>
          <a:off x="1968500" y="645184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38</xdr:row>
      <xdr:rowOff>29471</xdr:rowOff>
    </xdr:from>
    <xdr:ext cx="534377" cy="259045"/>
    <xdr:sp macro="" textlink="">
      <xdr:nvSpPr>
        <xdr:cNvPr id="85" name="テキスト ボックス 84"/>
        <xdr:cNvSpPr txBox="1"/>
      </xdr:nvSpPr>
      <xdr:spPr>
        <a:xfrm>
          <a:off x="1752111" y="654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46,656</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107257</xdr:rowOff>
    </xdr:from>
    <xdr:to>
      <xdr:col>1</xdr:col>
      <xdr:colOff>485775</xdr:colOff>
      <xdr:row>38</xdr:row>
      <xdr:rowOff>37407</xdr:rowOff>
    </xdr:to>
    <xdr:sp macro="" textlink="">
      <xdr:nvSpPr>
        <xdr:cNvPr id="86" name="円/楕円 85"/>
        <xdr:cNvSpPr/>
      </xdr:nvSpPr>
      <xdr:spPr>
        <a:xfrm>
          <a:off x="1079500" y="645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38</xdr:row>
      <xdr:rowOff>28533</xdr:rowOff>
    </xdr:from>
    <xdr:ext cx="534377" cy="259045"/>
    <xdr:sp macro="" textlink="">
      <xdr:nvSpPr>
        <xdr:cNvPr id="87" name="テキスト ボックス 86"/>
        <xdr:cNvSpPr txBox="1"/>
      </xdr:nvSpPr>
      <xdr:spPr>
        <a:xfrm>
          <a:off x="863111" y="654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46,697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54,334</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5642</xdr:rowOff>
    </xdr:from>
    <xdr:ext cx="531299" cy="259045"/>
    <xdr:sp macro="" textlink="">
      <xdr:nvSpPr>
        <xdr:cNvPr id="106" name="テキスト ボックス 105"/>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21970</xdr:rowOff>
    </xdr:from>
    <xdr:ext cx="531299" cy="259045"/>
    <xdr:sp macro="" textlink="">
      <xdr:nvSpPr>
        <xdr:cNvPr id="108" name="テキスト ボックス 107"/>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49</xdr:row>
      <xdr:rowOff>38299</xdr:rowOff>
    </xdr:from>
    <xdr:ext cx="531299" cy="259045"/>
    <xdr:sp macro="" textlink="">
      <xdr:nvSpPr>
        <xdr:cNvPr id="110" name="テキスト ボックス 109"/>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47</xdr:row>
      <xdr:rowOff>54627</xdr:rowOff>
    </xdr:from>
    <xdr:ext cx="531299" cy="259045"/>
    <xdr:sp macro="" textlink="">
      <xdr:nvSpPr>
        <xdr:cNvPr id="112" name="テキスト ボックス 111"/>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87089</xdr:rowOff>
    </xdr:from>
    <xdr:to>
      <xdr:col>6</xdr:col>
      <xdr:colOff>510540</xdr:colOff>
      <xdr:row>59</xdr:row>
      <xdr:rowOff>24355</xdr:rowOff>
    </xdr:to>
    <xdr:cxnSp macro="">
      <xdr:nvCxnSpPr>
        <xdr:cNvPr id="114" name="直線コネクタ 113"/>
        <xdr:cNvCxnSpPr/>
      </xdr:nvCxnSpPr>
      <xdr:spPr>
        <a:xfrm flipV="1">
          <a:off x="4633595" y="8659589"/>
          <a:ext cx="1270" cy="1480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28182</xdr:rowOff>
    </xdr:from>
    <xdr:ext cx="534377" cy="259045"/>
    <xdr:sp macro="" textlink="">
      <xdr:nvSpPr>
        <xdr:cNvPr id="115" name="物件費最小値テキスト"/>
        <xdr:cNvSpPr txBox="1"/>
      </xdr:nvSpPr>
      <xdr:spPr>
        <a:xfrm>
          <a:off x="4686300" y="1014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32,282</a:t>
          </a:r>
          <a:endParaRPr kumimoji="1" lang="ja-JP" altLang="en-US" sz="1000" b="1">
            <a:latin typeface="ＭＳ Ｐゴシック"/>
          </a:endParaRPr>
        </a:p>
      </xdr:txBody>
    </xdr:sp>
    <xdr:clientData/>
  </xdr:oneCellAnchor>
  <xdr:twoCellAnchor>
    <xdr:from>
      <xdr:col>6</xdr:col>
      <xdr:colOff>422275</xdr:colOff>
      <xdr:row>59</xdr:row>
      <xdr:rowOff>24355</xdr:rowOff>
    </xdr:from>
    <xdr:to>
      <xdr:col>6</xdr:col>
      <xdr:colOff>600075</xdr:colOff>
      <xdr:row>59</xdr:row>
      <xdr:rowOff>24355</xdr:rowOff>
    </xdr:to>
    <xdr:cxnSp macro="">
      <xdr:nvCxnSpPr>
        <xdr:cNvPr id="116" name="直線コネクタ 115"/>
        <xdr:cNvCxnSpPr/>
      </xdr:nvCxnSpPr>
      <xdr:spPr>
        <a:xfrm>
          <a:off x="4546600" y="10139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33766</xdr:rowOff>
    </xdr:from>
    <xdr:ext cx="534377" cy="259045"/>
    <xdr:sp macro="" textlink="">
      <xdr:nvSpPr>
        <xdr:cNvPr id="117" name="物件費最大値テキスト"/>
        <xdr:cNvSpPr txBox="1"/>
      </xdr:nvSpPr>
      <xdr:spPr>
        <a:xfrm>
          <a:off x="4686300" y="843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77,611</a:t>
          </a:r>
          <a:endParaRPr kumimoji="1" lang="ja-JP" altLang="en-US" sz="1000" b="1">
            <a:latin typeface="ＭＳ Ｐゴシック"/>
          </a:endParaRPr>
        </a:p>
      </xdr:txBody>
    </xdr:sp>
    <xdr:clientData/>
  </xdr:oneCellAnchor>
  <xdr:twoCellAnchor>
    <xdr:from>
      <xdr:col>6</xdr:col>
      <xdr:colOff>422275</xdr:colOff>
      <xdr:row>50</xdr:row>
      <xdr:rowOff>87089</xdr:rowOff>
    </xdr:from>
    <xdr:to>
      <xdr:col>6</xdr:col>
      <xdr:colOff>600075</xdr:colOff>
      <xdr:row>50</xdr:row>
      <xdr:rowOff>87089</xdr:rowOff>
    </xdr:to>
    <xdr:cxnSp macro="">
      <xdr:nvCxnSpPr>
        <xdr:cNvPr id="118" name="直線コネクタ 117"/>
        <xdr:cNvCxnSpPr/>
      </xdr:nvCxnSpPr>
      <xdr:spPr>
        <a:xfrm>
          <a:off x="4546600" y="8659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156127</xdr:rowOff>
    </xdr:from>
    <xdr:to>
      <xdr:col>6</xdr:col>
      <xdr:colOff>511175</xdr:colOff>
      <xdr:row>56</xdr:row>
      <xdr:rowOff>165074</xdr:rowOff>
    </xdr:to>
    <xdr:cxnSp macro="">
      <xdr:nvCxnSpPr>
        <xdr:cNvPr id="119" name="直線コネクタ 118"/>
        <xdr:cNvCxnSpPr/>
      </xdr:nvCxnSpPr>
      <xdr:spPr>
        <a:xfrm>
          <a:off x="3797300" y="9757327"/>
          <a:ext cx="838200" cy="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94534</xdr:rowOff>
    </xdr:from>
    <xdr:ext cx="534377" cy="259045"/>
    <xdr:sp macro="" textlink="">
      <xdr:nvSpPr>
        <xdr:cNvPr id="120" name="物件費平均値テキスト"/>
        <xdr:cNvSpPr txBox="1"/>
      </xdr:nvSpPr>
      <xdr:spPr>
        <a:xfrm>
          <a:off x="4686300" y="9352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50,278</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71657</xdr:rowOff>
    </xdr:from>
    <xdr:to>
      <xdr:col>6</xdr:col>
      <xdr:colOff>561975</xdr:colOff>
      <xdr:row>56</xdr:row>
      <xdr:rowOff>1807</xdr:rowOff>
    </xdr:to>
    <xdr:sp macro="" textlink="">
      <xdr:nvSpPr>
        <xdr:cNvPr id="121" name="フローチャート : 判断 120"/>
        <xdr:cNvSpPr/>
      </xdr:nvSpPr>
      <xdr:spPr>
        <a:xfrm>
          <a:off x="4584700" y="950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156127</xdr:rowOff>
    </xdr:from>
    <xdr:to>
      <xdr:col>5</xdr:col>
      <xdr:colOff>358775</xdr:colOff>
      <xdr:row>57</xdr:row>
      <xdr:rowOff>11226</xdr:rowOff>
    </xdr:to>
    <xdr:cxnSp macro="">
      <xdr:nvCxnSpPr>
        <xdr:cNvPr id="122" name="直線コネクタ 121"/>
        <xdr:cNvCxnSpPr/>
      </xdr:nvCxnSpPr>
      <xdr:spPr>
        <a:xfrm flipV="1">
          <a:off x="2908300" y="9757327"/>
          <a:ext cx="889000" cy="2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119924</xdr:rowOff>
    </xdr:from>
    <xdr:to>
      <xdr:col>5</xdr:col>
      <xdr:colOff>409575</xdr:colOff>
      <xdr:row>56</xdr:row>
      <xdr:rowOff>50074</xdr:rowOff>
    </xdr:to>
    <xdr:sp macro="" textlink="">
      <xdr:nvSpPr>
        <xdr:cNvPr id="123" name="フローチャート : 判断 122"/>
        <xdr:cNvSpPr/>
      </xdr:nvSpPr>
      <xdr:spPr>
        <a:xfrm>
          <a:off x="3746500" y="954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66601</xdr:rowOff>
    </xdr:from>
    <xdr:ext cx="534377" cy="259045"/>
    <xdr:sp macro="" textlink="">
      <xdr:nvSpPr>
        <xdr:cNvPr id="124" name="テキスト ボックス 123"/>
        <xdr:cNvSpPr txBox="1"/>
      </xdr:nvSpPr>
      <xdr:spPr>
        <a:xfrm>
          <a:off x="3530111" y="932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48,800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11226</xdr:rowOff>
    </xdr:from>
    <xdr:to>
      <xdr:col>4</xdr:col>
      <xdr:colOff>155575</xdr:colOff>
      <xdr:row>57</xdr:row>
      <xdr:rowOff>44569</xdr:rowOff>
    </xdr:to>
    <xdr:cxnSp macro="">
      <xdr:nvCxnSpPr>
        <xdr:cNvPr id="125" name="直線コネクタ 124"/>
        <xdr:cNvCxnSpPr/>
      </xdr:nvCxnSpPr>
      <xdr:spPr>
        <a:xfrm flipV="1">
          <a:off x="2019300" y="9783876"/>
          <a:ext cx="889000" cy="3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54</xdr:row>
      <xdr:rowOff>24794</xdr:rowOff>
    </xdr:from>
    <xdr:to>
      <xdr:col>4</xdr:col>
      <xdr:colOff>206375</xdr:colOff>
      <xdr:row>54</xdr:row>
      <xdr:rowOff>126394</xdr:rowOff>
    </xdr:to>
    <xdr:sp macro="" textlink="">
      <xdr:nvSpPr>
        <xdr:cNvPr id="126" name="フローチャート : 判断 125"/>
        <xdr:cNvSpPr/>
      </xdr:nvSpPr>
      <xdr:spPr>
        <a:xfrm>
          <a:off x="2857500" y="92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52</xdr:row>
      <xdr:rowOff>142921</xdr:rowOff>
    </xdr:from>
    <xdr:ext cx="534377" cy="259045"/>
    <xdr:sp macro="" textlink="">
      <xdr:nvSpPr>
        <xdr:cNvPr id="127" name="テキスト ボックス 126"/>
        <xdr:cNvSpPr txBox="1"/>
      </xdr:nvSpPr>
      <xdr:spPr>
        <a:xfrm>
          <a:off x="2641111" y="90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56,963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44569</xdr:rowOff>
    </xdr:from>
    <xdr:to>
      <xdr:col>2</xdr:col>
      <xdr:colOff>638175</xdr:colOff>
      <xdr:row>57</xdr:row>
      <xdr:rowOff>57241</xdr:rowOff>
    </xdr:to>
    <xdr:cxnSp macro="">
      <xdr:nvCxnSpPr>
        <xdr:cNvPr id="128" name="直線コネクタ 127"/>
        <xdr:cNvCxnSpPr/>
      </xdr:nvCxnSpPr>
      <xdr:spPr>
        <a:xfrm flipV="1">
          <a:off x="1130300" y="9817219"/>
          <a:ext cx="889000" cy="1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54</xdr:row>
      <xdr:rowOff>9478</xdr:rowOff>
    </xdr:from>
    <xdr:to>
      <xdr:col>3</xdr:col>
      <xdr:colOff>3175</xdr:colOff>
      <xdr:row>54</xdr:row>
      <xdr:rowOff>111078</xdr:rowOff>
    </xdr:to>
    <xdr:sp macro="" textlink="">
      <xdr:nvSpPr>
        <xdr:cNvPr id="129" name="フローチャート : 判断 128"/>
        <xdr:cNvSpPr/>
      </xdr:nvSpPr>
      <xdr:spPr>
        <a:xfrm>
          <a:off x="1968500" y="926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52</xdr:row>
      <xdr:rowOff>127605</xdr:rowOff>
    </xdr:from>
    <xdr:ext cx="534377" cy="259045"/>
    <xdr:sp macro="" textlink="">
      <xdr:nvSpPr>
        <xdr:cNvPr id="130" name="テキスト ボックス 129"/>
        <xdr:cNvSpPr txBox="1"/>
      </xdr:nvSpPr>
      <xdr:spPr>
        <a:xfrm>
          <a:off x="1752111" y="904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57,432</a:t>
          </a:r>
          <a:endParaRPr kumimoji="1" lang="ja-JP" altLang="en-US" sz="1000" b="1">
            <a:solidFill>
              <a:srgbClr val="000080"/>
            </a:solidFill>
            <a:latin typeface="ＭＳ Ｐゴシック"/>
          </a:endParaRPr>
        </a:p>
      </xdr:txBody>
    </xdr:sp>
    <xdr:clientData/>
  </xdr:oneCellAnchor>
  <xdr:twoCellAnchor>
    <xdr:from>
      <xdr:col>1</xdr:col>
      <xdr:colOff>384175</xdr:colOff>
      <xdr:row>54</xdr:row>
      <xdr:rowOff>120218</xdr:rowOff>
    </xdr:from>
    <xdr:to>
      <xdr:col>1</xdr:col>
      <xdr:colOff>485775</xdr:colOff>
      <xdr:row>55</xdr:row>
      <xdr:rowOff>50368</xdr:rowOff>
    </xdr:to>
    <xdr:sp macro="" textlink="">
      <xdr:nvSpPr>
        <xdr:cNvPr id="131" name="フローチャート : 判断 130"/>
        <xdr:cNvSpPr/>
      </xdr:nvSpPr>
      <xdr:spPr>
        <a:xfrm>
          <a:off x="1079500" y="937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53</xdr:row>
      <xdr:rowOff>66895</xdr:rowOff>
    </xdr:from>
    <xdr:ext cx="534377" cy="259045"/>
    <xdr:sp macro="" textlink="">
      <xdr:nvSpPr>
        <xdr:cNvPr id="132" name="テキスト ボックス 131"/>
        <xdr:cNvSpPr txBox="1"/>
      </xdr:nvSpPr>
      <xdr:spPr>
        <a:xfrm>
          <a:off x="863111" y="915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54,041</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114274</xdr:rowOff>
    </xdr:from>
    <xdr:to>
      <xdr:col>6</xdr:col>
      <xdr:colOff>561975</xdr:colOff>
      <xdr:row>57</xdr:row>
      <xdr:rowOff>44424</xdr:rowOff>
    </xdr:to>
    <xdr:sp macro="" textlink="">
      <xdr:nvSpPr>
        <xdr:cNvPr id="138" name="円/楕円 137"/>
        <xdr:cNvSpPr/>
      </xdr:nvSpPr>
      <xdr:spPr>
        <a:xfrm>
          <a:off x="4584700" y="97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92701</xdr:rowOff>
    </xdr:from>
    <xdr:ext cx="534377" cy="259045"/>
    <xdr:sp macro="" textlink="">
      <xdr:nvSpPr>
        <xdr:cNvPr id="139" name="物件費該当値テキスト"/>
        <xdr:cNvSpPr txBox="1"/>
      </xdr:nvSpPr>
      <xdr:spPr>
        <a:xfrm>
          <a:off x="4686300" y="969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43,723</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105327</xdr:rowOff>
    </xdr:from>
    <xdr:to>
      <xdr:col>5</xdr:col>
      <xdr:colOff>409575</xdr:colOff>
      <xdr:row>57</xdr:row>
      <xdr:rowOff>35477</xdr:rowOff>
    </xdr:to>
    <xdr:sp macro="" textlink="">
      <xdr:nvSpPr>
        <xdr:cNvPr id="140" name="円/楕円 139"/>
        <xdr:cNvSpPr/>
      </xdr:nvSpPr>
      <xdr:spPr>
        <a:xfrm>
          <a:off x="3746500" y="970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26604</xdr:rowOff>
    </xdr:from>
    <xdr:ext cx="534377" cy="259045"/>
    <xdr:sp macro="" textlink="">
      <xdr:nvSpPr>
        <xdr:cNvPr id="141" name="テキスト ボックス 140"/>
        <xdr:cNvSpPr txBox="1"/>
      </xdr:nvSpPr>
      <xdr:spPr>
        <a:xfrm>
          <a:off x="3530111" y="979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43,997</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131876</xdr:rowOff>
    </xdr:from>
    <xdr:to>
      <xdr:col>4</xdr:col>
      <xdr:colOff>206375</xdr:colOff>
      <xdr:row>57</xdr:row>
      <xdr:rowOff>62026</xdr:rowOff>
    </xdr:to>
    <xdr:sp macro="" textlink="">
      <xdr:nvSpPr>
        <xdr:cNvPr id="142" name="円/楕円 141"/>
        <xdr:cNvSpPr/>
      </xdr:nvSpPr>
      <xdr:spPr>
        <a:xfrm>
          <a:off x="2857500" y="973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53153</xdr:rowOff>
    </xdr:from>
    <xdr:ext cx="534377" cy="259045"/>
    <xdr:sp macro="" textlink="">
      <xdr:nvSpPr>
        <xdr:cNvPr id="143" name="テキスト ボックス 142"/>
        <xdr:cNvSpPr txBox="1"/>
      </xdr:nvSpPr>
      <xdr:spPr>
        <a:xfrm>
          <a:off x="2641111" y="982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43,184</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165219</xdr:rowOff>
    </xdr:from>
    <xdr:to>
      <xdr:col>3</xdr:col>
      <xdr:colOff>3175</xdr:colOff>
      <xdr:row>57</xdr:row>
      <xdr:rowOff>95369</xdr:rowOff>
    </xdr:to>
    <xdr:sp macro="" textlink="">
      <xdr:nvSpPr>
        <xdr:cNvPr id="144" name="円/楕円 143"/>
        <xdr:cNvSpPr/>
      </xdr:nvSpPr>
      <xdr:spPr>
        <a:xfrm>
          <a:off x="1968500" y="976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86496</xdr:rowOff>
    </xdr:from>
    <xdr:ext cx="534377" cy="259045"/>
    <xdr:sp macro="" textlink="">
      <xdr:nvSpPr>
        <xdr:cNvPr id="145" name="テキスト ボックス 144"/>
        <xdr:cNvSpPr txBox="1"/>
      </xdr:nvSpPr>
      <xdr:spPr>
        <a:xfrm>
          <a:off x="1752111" y="985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42,163</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6441</xdr:rowOff>
    </xdr:from>
    <xdr:to>
      <xdr:col>1</xdr:col>
      <xdr:colOff>485775</xdr:colOff>
      <xdr:row>57</xdr:row>
      <xdr:rowOff>108041</xdr:rowOff>
    </xdr:to>
    <xdr:sp macro="" textlink="">
      <xdr:nvSpPr>
        <xdr:cNvPr id="146" name="円/楕円 145"/>
        <xdr:cNvSpPr/>
      </xdr:nvSpPr>
      <xdr:spPr>
        <a:xfrm>
          <a:off x="1079500" y="977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99168</xdr:rowOff>
    </xdr:from>
    <xdr:ext cx="534377" cy="259045"/>
    <xdr:sp macro="" textlink="">
      <xdr:nvSpPr>
        <xdr:cNvPr id="147" name="テキスト ボックス 146"/>
        <xdr:cNvSpPr txBox="1"/>
      </xdr:nvSpPr>
      <xdr:spPr>
        <a:xfrm>
          <a:off x="863111" y="987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41,775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53/85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25400</xdr:rowOff>
    </xdr:from>
    <xdr:to>
      <xdr:col>7</xdr:col>
      <xdr:colOff>638175</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54627</xdr:rowOff>
    </xdr:from>
    <xdr:ext cx="248786" cy="259045"/>
    <xdr:sp macro="" textlink="">
      <xdr:nvSpPr>
        <xdr:cNvPr id="159" name="テキスト ボックス 158"/>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2" name="直線コネクタ 161"/>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70</xdr:row>
      <xdr:rowOff>111777</xdr:rowOff>
    </xdr:from>
    <xdr:ext cx="531299" cy="259045"/>
    <xdr:sp macro="" textlink="">
      <xdr:nvSpPr>
        <xdr:cNvPr id="163" name="テキスト ボックス 162"/>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7398</xdr:rowOff>
    </xdr:from>
    <xdr:to>
      <xdr:col>6</xdr:col>
      <xdr:colOff>510540</xdr:colOff>
      <xdr:row>78</xdr:row>
      <xdr:rowOff>3969</xdr:rowOff>
    </xdr:to>
    <xdr:cxnSp macro="">
      <xdr:nvCxnSpPr>
        <xdr:cNvPr id="167" name="直線コネクタ 166"/>
        <xdr:cNvCxnSpPr/>
      </xdr:nvCxnSpPr>
      <xdr:spPr>
        <a:xfrm flipV="1">
          <a:off x="4633595" y="12180348"/>
          <a:ext cx="1270" cy="119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7796</xdr:rowOff>
    </xdr:from>
    <xdr:ext cx="378565" cy="259045"/>
    <xdr:sp macro="" textlink="">
      <xdr:nvSpPr>
        <xdr:cNvPr id="168" name="維持補修費最小値テキスト"/>
        <xdr:cNvSpPr txBox="1"/>
      </xdr:nvSpPr>
      <xdr:spPr>
        <a:xfrm>
          <a:off x="4686300" y="13380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375</a:t>
          </a:r>
          <a:endParaRPr kumimoji="1" lang="ja-JP" altLang="en-US" sz="1000" b="1">
            <a:latin typeface="ＭＳ Ｐゴシック"/>
          </a:endParaRPr>
        </a:p>
      </xdr:txBody>
    </xdr:sp>
    <xdr:clientData/>
  </xdr:oneCellAnchor>
  <xdr:twoCellAnchor>
    <xdr:from>
      <xdr:col>6</xdr:col>
      <xdr:colOff>422275</xdr:colOff>
      <xdr:row>78</xdr:row>
      <xdr:rowOff>3969</xdr:rowOff>
    </xdr:from>
    <xdr:to>
      <xdr:col>6</xdr:col>
      <xdr:colOff>600075</xdr:colOff>
      <xdr:row>78</xdr:row>
      <xdr:rowOff>3969</xdr:rowOff>
    </xdr:to>
    <xdr:cxnSp macro="">
      <xdr:nvCxnSpPr>
        <xdr:cNvPr id="169" name="直線コネクタ 168"/>
        <xdr:cNvCxnSpPr/>
      </xdr:nvCxnSpPr>
      <xdr:spPr>
        <a:xfrm>
          <a:off x="4546600" y="13377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125525</xdr:rowOff>
    </xdr:from>
    <xdr:ext cx="534377" cy="259045"/>
    <xdr:sp macro="" textlink="">
      <xdr:nvSpPr>
        <xdr:cNvPr id="170" name="維持補修費最大値テキスト"/>
        <xdr:cNvSpPr txBox="1"/>
      </xdr:nvSpPr>
      <xdr:spPr>
        <a:xfrm>
          <a:off x="4686300" y="11955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21,315</a:t>
          </a:r>
          <a:endParaRPr kumimoji="1" lang="ja-JP" altLang="en-US" sz="1000" b="1">
            <a:latin typeface="ＭＳ Ｐゴシック"/>
          </a:endParaRPr>
        </a:p>
      </xdr:txBody>
    </xdr:sp>
    <xdr:clientData/>
  </xdr:oneCellAnchor>
  <xdr:twoCellAnchor>
    <xdr:from>
      <xdr:col>6</xdr:col>
      <xdr:colOff>422275</xdr:colOff>
      <xdr:row>71</xdr:row>
      <xdr:rowOff>7398</xdr:rowOff>
    </xdr:from>
    <xdr:to>
      <xdr:col>6</xdr:col>
      <xdr:colOff>600075</xdr:colOff>
      <xdr:row>71</xdr:row>
      <xdr:rowOff>7398</xdr:rowOff>
    </xdr:to>
    <xdr:cxnSp macro="">
      <xdr:nvCxnSpPr>
        <xdr:cNvPr id="171" name="直線コネクタ 170"/>
        <xdr:cNvCxnSpPr/>
      </xdr:nvCxnSpPr>
      <xdr:spPr>
        <a:xfrm>
          <a:off x="4546600" y="12180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62891</xdr:rowOff>
    </xdr:from>
    <xdr:to>
      <xdr:col>6</xdr:col>
      <xdr:colOff>511175</xdr:colOff>
      <xdr:row>77</xdr:row>
      <xdr:rowOff>98895</xdr:rowOff>
    </xdr:to>
    <xdr:cxnSp macro="">
      <xdr:nvCxnSpPr>
        <xdr:cNvPr id="172" name="直線コネクタ 171"/>
        <xdr:cNvCxnSpPr/>
      </xdr:nvCxnSpPr>
      <xdr:spPr>
        <a:xfrm>
          <a:off x="3797300" y="13264541"/>
          <a:ext cx="838200"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137895</xdr:rowOff>
    </xdr:from>
    <xdr:ext cx="469744" cy="259045"/>
    <xdr:sp macro="" textlink="">
      <xdr:nvSpPr>
        <xdr:cNvPr id="173" name="維持補修費平均値テキスト"/>
        <xdr:cNvSpPr txBox="1"/>
      </xdr:nvSpPr>
      <xdr:spPr>
        <a:xfrm>
          <a:off x="4686300" y="1299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3,543</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115018</xdr:rowOff>
    </xdr:from>
    <xdr:to>
      <xdr:col>6</xdr:col>
      <xdr:colOff>561975</xdr:colOff>
      <xdr:row>77</xdr:row>
      <xdr:rowOff>45168</xdr:rowOff>
    </xdr:to>
    <xdr:sp macro="" textlink="">
      <xdr:nvSpPr>
        <xdr:cNvPr id="174" name="フローチャート : 判断 173"/>
        <xdr:cNvSpPr/>
      </xdr:nvSpPr>
      <xdr:spPr>
        <a:xfrm>
          <a:off x="4584700" y="13145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44717</xdr:rowOff>
    </xdr:from>
    <xdr:to>
      <xdr:col>5</xdr:col>
      <xdr:colOff>358775</xdr:colOff>
      <xdr:row>77</xdr:row>
      <xdr:rowOff>62891</xdr:rowOff>
    </xdr:to>
    <xdr:cxnSp macro="">
      <xdr:nvCxnSpPr>
        <xdr:cNvPr id="175" name="直線コネクタ 174"/>
        <xdr:cNvCxnSpPr/>
      </xdr:nvCxnSpPr>
      <xdr:spPr>
        <a:xfrm>
          <a:off x="2908300" y="13246367"/>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124847</xdr:rowOff>
    </xdr:from>
    <xdr:to>
      <xdr:col>5</xdr:col>
      <xdr:colOff>409575</xdr:colOff>
      <xdr:row>77</xdr:row>
      <xdr:rowOff>54997</xdr:rowOff>
    </xdr:to>
    <xdr:sp macro="" textlink="">
      <xdr:nvSpPr>
        <xdr:cNvPr id="176" name="フローチャート : 判断 175"/>
        <xdr:cNvSpPr/>
      </xdr:nvSpPr>
      <xdr:spPr>
        <a:xfrm>
          <a:off x="3746500" y="1315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75</xdr:row>
      <xdr:rowOff>71524</xdr:rowOff>
    </xdr:from>
    <xdr:ext cx="469744" cy="259045"/>
    <xdr:sp macro="" textlink="">
      <xdr:nvSpPr>
        <xdr:cNvPr id="177" name="テキスト ボックス 176"/>
        <xdr:cNvSpPr txBox="1"/>
      </xdr:nvSpPr>
      <xdr:spPr>
        <a:xfrm>
          <a:off x="3562427" y="1293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3,371</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44717</xdr:rowOff>
    </xdr:from>
    <xdr:to>
      <xdr:col>4</xdr:col>
      <xdr:colOff>155575</xdr:colOff>
      <xdr:row>77</xdr:row>
      <xdr:rowOff>56547</xdr:rowOff>
    </xdr:to>
    <xdr:cxnSp macro="">
      <xdr:nvCxnSpPr>
        <xdr:cNvPr id="178" name="直線コネクタ 177"/>
        <xdr:cNvCxnSpPr/>
      </xdr:nvCxnSpPr>
      <xdr:spPr>
        <a:xfrm flipV="1">
          <a:off x="2019300" y="13246367"/>
          <a:ext cx="889000" cy="1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57010</xdr:rowOff>
    </xdr:from>
    <xdr:to>
      <xdr:col>4</xdr:col>
      <xdr:colOff>206375</xdr:colOff>
      <xdr:row>76</xdr:row>
      <xdr:rowOff>158610</xdr:rowOff>
    </xdr:to>
    <xdr:sp macro="" textlink="">
      <xdr:nvSpPr>
        <xdr:cNvPr id="179" name="フローチャート : 判断 178"/>
        <xdr:cNvSpPr/>
      </xdr:nvSpPr>
      <xdr:spPr>
        <a:xfrm>
          <a:off x="2857500" y="1308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75</xdr:row>
      <xdr:rowOff>3687</xdr:rowOff>
    </xdr:from>
    <xdr:ext cx="469744" cy="259045"/>
    <xdr:sp macro="" textlink="">
      <xdr:nvSpPr>
        <xdr:cNvPr id="180" name="テキスト ボックス 179"/>
        <xdr:cNvSpPr txBox="1"/>
      </xdr:nvSpPr>
      <xdr:spPr>
        <a:xfrm>
          <a:off x="2673427" y="1286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4,558</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53918</xdr:rowOff>
    </xdr:from>
    <xdr:to>
      <xdr:col>2</xdr:col>
      <xdr:colOff>638175</xdr:colOff>
      <xdr:row>77</xdr:row>
      <xdr:rowOff>56547</xdr:rowOff>
    </xdr:to>
    <xdr:cxnSp macro="">
      <xdr:nvCxnSpPr>
        <xdr:cNvPr id="181" name="直線コネクタ 180"/>
        <xdr:cNvCxnSpPr/>
      </xdr:nvCxnSpPr>
      <xdr:spPr>
        <a:xfrm>
          <a:off x="1130300" y="13255568"/>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67926</xdr:rowOff>
    </xdr:from>
    <xdr:to>
      <xdr:col>3</xdr:col>
      <xdr:colOff>3175</xdr:colOff>
      <xdr:row>76</xdr:row>
      <xdr:rowOff>169526</xdr:rowOff>
    </xdr:to>
    <xdr:sp macro="" textlink="">
      <xdr:nvSpPr>
        <xdr:cNvPr id="182" name="フローチャート : 判断 181"/>
        <xdr:cNvSpPr/>
      </xdr:nvSpPr>
      <xdr:spPr>
        <a:xfrm>
          <a:off x="1968500" y="1309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75</xdr:row>
      <xdr:rowOff>14603</xdr:rowOff>
    </xdr:from>
    <xdr:ext cx="469744" cy="259045"/>
    <xdr:sp macro="" textlink="">
      <xdr:nvSpPr>
        <xdr:cNvPr id="183" name="テキスト ボックス 182"/>
        <xdr:cNvSpPr txBox="1"/>
      </xdr:nvSpPr>
      <xdr:spPr>
        <a:xfrm>
          <a:off x="1784427" y="1287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4,367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62782</xdr:rowOff>
    </xdr:from>
    <xdr:to>
      <xdr:col>1</xdr:col>
      <xdr:colOff>485775</xdr:colOff>
      <xdr:row>76</xdr:row>
      <xdr:rowOff>164382</xdr:rowOff>
    </xdr:to>
    <xdr:sp macro="" textlink="">
      <xdr:nvSpPr>
        <xdr:cNvPr id="184" name="フローチャート : 判断 183"/>
        <xdr:cNvSpPr/>
      </xdr:nvSpPr>
      <xdr:spPr>
        <a:xfrm>
          <a:off x="1079500" y="1309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75</xdr:row>
      <xdr:rowOff>9459</xdr:rowOff>
    </xdr:from>
    <xdr:ext cx="469744" cy="259045"/>
    <xdr:sp macro="" textlink="">
      <xdr:nvSpPr>
        <xdr:cNvPr id="185" name="テキスト ボックス 184"/>
        <xdr:cNvSpPr txBox="1"/>
      </xdr:nvSpPr>
      <xdr:spPr>
        <a:xfrm>
          <a:off x="895427" y="1286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48095</xdr:rowOff>
    </xdr:from>
    <xdr:to>
      <xdr:col>6</xdr:col>
      <xdr:colOff>561975</xdr:colOff>
      <xdr:row>77</xdr:row>
      <xdr:rowOff>149695</xdr:rowOff>
    </xdr:to>
    <xdr:sp macro="" textlink="">
      <xdr:nvSpPr>
        <xdr:cNvPr id="191" name="円/楕円 190"/>
        <xdr:cNvSpPr/>
      </xdr:nvSpPr>
      <xdr:spPr>
        <a:xfrm>
          <a:off x="4584700" y="1324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134472</xdr:rowOff>
    </xdr:from>
    <xdr:ext cx="469744" cy="259045"/>
    <xdr:sp macro="" textlink="">
      <xdr:nvSpPr>
        <xdr:cNvPr id="192" name="維持補修費該当値テキスト"/>
        <xdr:cNvSpPr txBox="1"/>
      </xdr:nvSpPr>
      <xdr:spPr>
        <a:xfrm>
          <a:off x="4686300" y="1316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1,714</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12091</xdr:rowOff>
    </xdr:from>
    <xdr:to>
      <xdr:col>5</xdr:col>
      <xdr:colOff>409575</xdr:colOff>
      <xdr:row>77</xdr:row>
      <xdr:rowOff>113691</xdr:rowOff>
    </xdr:to>
    <xdr:sp macro="" textlink="">
      <xdr:nvSpPr>
        <xdr:cNvPr id="193" name="円/楕円 192"/>
        <xdr:cNvSpPr/>
      </xdr:nvSpPr>
      <xdr:spPr>
        <a:xfrm>
          <a:off x="3746500" y="1321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104818</xdr:rowOff>
    </xdr:from>
    <xdr:ext cx="469744" cy="259045"/>
    <xdr:sp macro="" textlink="">
      <xdr:nvSpPr>
        <xdr:cNvPr id="194" name="テキスト ボックス 193"/>
        <xdr:cNvSpPr txBox="1"/>
      </xdr:nvSpPr>
      <xdr:spPr>
        <a:xfrm>
          <a:off x="3562427" y="1330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2,344</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165367</xdr:rowOff>
    </xdr:from>
    <xdr:to>
      <xdr:col>4</xdr:col>
      <xdr:colOff>206375</xdr:colOff>
      <xdr:row>77</xdr:row>
      <xdr:rowOff>95517</xdr:rowOff>
    </xdr:to>
    <xdr:sp macro="" textlink="">
      <xdr:nvSpPr>
        <xdr:cNvPr id="195" name="円/楕円 194"/>
        <xdr:cNvSpPr/>
      </xdr:nvSpPr>
      <xdr:spPr>
        <a:xfrm>
          <a:off x="2857500" y="1319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86644</xdr:rowOff>
    </xdr:from>
    <xdr:ext cx="469744" cy="259045"/>
    <xdr:sp macro="" textlink="">
      <xdr:nvSpPr>
        <xdr:cNvPr id="196" name="テキスト ボックス 195"/>
        <xdr:cNvSpPr txBox="1"/>
      </xdr:nvSpPr>
      <xdr:spPr>
        <a:xfrm>
          <a:off x="2673427" y="1328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2,662</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5747</xdr:rowOff>
    </xdr:from>
    <xdr:to>
      <xdr:col>3</xdr:col>
      <xdr:colOff>3175</xdr:colOff>
      <xdr:row>77</xdr:row>
      <xdr:rowOff>107347</xdr:rowOff>
    </xdr:to>
    <xdr:sp macro="" textlink="">
      <xdr:nvSpPr>
        <xdr:cNvPr id="197" name="円/楕円 196"/>
        <xdr:cNvSpPr/>
      </xdr:nvSpPr>
      <xdr:spPr>
        <a:xfrm>
          <a:off x="1968500" y="132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98474</xdr:rowOff>
    </xdr:from>
    <xdr:ext cx="469744" cy="259045"/>
    <xdr:sp macro="" textlink="">
      <xdr:nvSpPr>
        <xdr:cNvPr id="198" name="テキスト ボックス 197"/>
        <xdr:cNvSpPr txBox="1"/>
      </xdr:nvSpPr>
      <xdr:spPr>
        <a:xfrm>
          <a:off x="1784427" y="1330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2,455</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3118</xdr:rowOff>
    </xdr:from>
    <xdr:to>
      <xdr:col>1</xdr:col>
      <xdr:colOff>485775</xdr:colOff>
      <xdr:row>77</xdr:row>
      <xdr:rowOff>104718</xdr:rowOff>
    </xdr:to>
    <xdr:sp macro="" textlink="">
      <xdr:nvSpPr>
        <xdr:cNvPr id="199" name="円/楕円 198"/>
        <xdr:cNvSpPr/>
      </xdr:nvSpPr>
      <xdr:spPr>
        <a:xfrm>
          <a:off x="1079500" y="1320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95845</xdr:rowOff>
    </xdr:from>
    <xdr:ext cx="469744" cy="259045"/>
    <xdr:sp macro="" textlink="">
      <xdr:nvSpPr>
        <xdr:cNvPr id="200" name="テキスト ボックス 199"/>
        <xdr:cNvSpPr txBox="1"/>
      </xdr:nvSpPr>
      <xdr:spPr>
        <a:xfrm>
          <a:off x="895427" y="1329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2,501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26/85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120,185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3" name="テキスト ボックス 21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5" name="テキスト ボックス 21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7" name="テキスト ボックス 216"/>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86616</xdr:rowOff>
    </xdr:from>
    <xdr:to>
      <xdr:col>6</xdr:col>
      <xdr:colOff>510540</xdr:colOff>
      <xdr:row>98</xdr:row>
      <xdr:rowOff>79235</xdr:rowOff>
    </xdr:to>
    <xdr:cxnSp macro="">
      <xdr:nvCxnSpPr>
        <xdr:cNvPr id="227" name="直線コネクタ 226"/>
        <xdr:cNvCxnSpPr/>
      </xdr:nvCxnSpPr>
      <xdr:spPr>
        <a:xfrm flipV="1">
          <a:off x="4633595" y="15345666"/>
          <a:ext cx="1270" cy="153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83062</xdr:rowOff>
    </xdr:from>
    <xdr:ext cx="534377" cy="259045"/>
    <xdr:sp macro="" textlink="">
      <xdr:nvSpPr>
        <xdr:cNvPr id="228" name="扶助費最小値テキスト"/>
        <xdr:cNvSpPr txBox="1"/>
      </xdr:nvSpPr>
      <xdr:spPr>
        <a:xfrm>
          <a:off x="4686300" y="1688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51,703</a:t>
          </a:r>
          <a:endParaRPr kumimoji="1" lang="ja-JP" altLang="en-US" sz="1000" b="1">
            <a:latin typeface="ＭＳ Ｐゴシック"/>
          </a:endParaRPr>
        </a:p>
      </xdr:txBody>
    </xdr:sp>
    <xdr:clientData/>
  </xdr:oneCellAnchor>
  <xdr:twoCellAnchor>
    <xdr:from>
      <xdr:col>6</xdr:col>
      <xdr:colOff>422275</xdr:colOff>
      <xdr:row>98</xdr:row>
      <xdr:rowOff>79235</xdr:rowOff>
    </xdr:from>
    <xdr:to>
      <xdr:col>6</xdr:col>
      <xdr:colOff>600075</xdr:colOff>
      <xdr:row>98</xdr:row>
      <xdr:rowOff>79235</xdr:rowOff>
    </xdr:to>
    <xdr:cxnSp macro="">
      <xdr:nvCxnSpPr>
        <xdr:cNvPr id="229" name="直線コネクタ 228"/>
        <xdr:cNvCxnSpPr/>
      </xdr:nvCxnSpPr>
      <xdr:spPr>
        <a:xfrm>
          <a:off x="4546600" y="16881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33293</xdr:rowOff>
    </xdr:from>
    <xdr:ext cx="599010" cy="259045"/>
    <xdr:sp macro="" textlink="">
      <xdr:nvSpPr>
        <xdr:cNvPr id="230" name="扶助費最大値テキスト"/>
        <xdr:cNvSpPr txBox="1"/>
      </xdr:nvSpPr>
      <xdr:spPr>
        <a:xfrm>
          <a:off x="4686300" y="1512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145,751</a:t>
          </a:r>
          <a:endParaRPr kumimoji="1" lang="ja-JP" altLang="en-US" sz="1000" b="1">
            <a:latin typeface="ＭＳ Ｐゴシック"/>
          </a:endParaRPr>
        </a:p>
      </xdr:txBody>
    </xdr:sp>
    <xdr:clientData/>
  </xdr:oneCellAnchor>
  <xdr:twoCellAnchor>
    <xdr:from>
      <xdr:col>6</xdr:col>
      <xdr:colOff>422275</xdr:colOff>
      <xdr:row>89</xdr:row>
      <xdr:rowOff>86616</xdr:rowOff>
    </xdr:from>
    <xdr:to>
      <xdr:col>6</xdr:col>
      <xdr:colOff>600075</xdr:colOff>
      <xdr:row>89</xdr:row>
      <xdr:rowOff>86616</xdr:rowOff>
    </xdr:to>
    <xdr:cxnSp macro="">
      <xdr:nvCxnSpPr>
        <xdr:cNvPr id="231" name="直線コネクタ 230"/>
        <xdr:cNvCxnSpPr/>
      </xdr:nvCxnSpPr>
      <xdr:spPr>
        <a:xfrm>
          <a:off x="4546600" y="15345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80460</xdr:rowOff>
    </xdr:from>
    <xdr:to>
      <xdr:col>6</xdr:col>
      <xdr:colOff>511175</xdr:colOff>
      <xdr:row>95</xdr:row>
      <xdr:rowOff>13480</xdr:rowOff>
    </xdr:to>
    <xdr:cxnSp macro="">
      <xdr:nvCxnSpPr>
        <xdr:cNvPr id="232" name="直線コネクタ 231"/>
        <xdr:cNvCxnSpPr/>
      </xdr:nvCxnSpPr>
      <xdr:spPr>
        <a:xfrm flipV="1">
          <a:off x="3797300" y="16196760"/>
          <a:ext cx="838200" cy="10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87346</xdr:rowOff>
    </xdr:from>
    <xdr:ext cx="534377" cy="259045"/>
    <xdr:sp macro="" textlink="">
      <xdr:nvSpPr>
        <xdr:cNvPr id="233" name="扶助費平均値テキスト"/>
        <xdr:cNvSpPr txBox="1"/>
      </xdr:nvSpPr>
      <xdr:spPr>
        <a:xfrm>
          <a:off x="4686300" y="16203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88,774</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108919</xdr:rowOff>
    </xdr:from>
    <xdr:to>
      <xdr:col>6</xdr:col>
      <xdr:colOff>561975</xdr:colOff>
      <xdr:row>95</xdr:row>
      <xdr:rowOff>39069</xdr:rowOff>
    </xdr:to>
    <xdr:sp macro="" textlink="">
      <xdr:nvSpPr>
        <xdr:cNvPr id="234" name="フローチャート : 判断 233"/>
        <xdr:cNvSpPr/>
      </xdr:nvSpPr>
      <xdr:spPr>
        <a:xfrm>
          <a:off x="4584700" y="16225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13480</xdr:rowOff>
    </xdr:from>
    <xdr:to>
      <xdr:col>5</xdr:col>
      <xdr:colOff>358775</xdr:colOff>
      <xdr:row>95</xdr:row>
      <xdr:rowOff>57452</xdr:rowOff>
    </xdr:to>
    <xdr:cxnSp macro="">
      <xdr:nvCxnSpPr>
        <xdr:cNvPr id="235" name="直線コネクタ 234"/>
        <xdr:cNvCxnSpPr/>
      </xdr:nvCxnSpPr>
      <xdr:spPr>
        <a:xfrm flipV="1">
          <a:off x="2908300" y="16301230"/>
          <a:ext cx="889000" cy="4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94</xdr:row>
      <xdr:rowOff>159472</xdr:rowOff>
    </xdr:from>
    <xdr:to>
      <xdr:col>5</xdr:col>
      <xdr:colOff>409575</xdr:colOff>
      <xdr:row>95</xdr:row>
      <xdr:rowOff>89622</xdr:rowOff>
    </xdr:to>
    <xdr:sp macro="" textlink="">
      <xdr:nvSpPr>
        <xdr:cNvPr id="236" name="フローチャート : 判断 235"/>
        <xdr:cNvSpPr/>
      </xdr:nvSpPr>
      <xdr:spPr>
        <a:xfrm>
          <a:off x="3746500" y="16275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80749</xdr:rowOff>
    </xdr:from>
    <xdr:ext cx="534377" cy="259045"/>
    <xdr:sp macro="" textlink="">
      <xdr:nvSpPr>
        <xdr:cNvPr id="237" name="テキスト ボックス 236"/>
        <xdr:cNvSpPr txBox="1"/>
      </xdr:nvSpPr>
      <xdr:spPr>
        <a:xfrm>
          <a:off x="3530111" y="1636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85,678</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57452</xdr:rowOff>
    </xdr:from>
    <xdr:to>
      <xdr:col>4</xdr:col>
      <xdr:colOff>155575</xdr:colOff>
      <xdr:row>96</xdr:row>
      <xdr:rowOff>287</xdr:rowOff>
    </xdr:to>
    <xdr:cxnSp macro="">
      <xdr:nvCxnSpPr>
        <xdr:cNvPr id="238" name="直線コネクタ 237"/>
        <xdr:cNvCxnSpPr/>
      </xdr:nvCxnSpPr>
      <xdr:spPr>
        <a:xfrm flipV="1">
          <a:off x="2019300" y="16345202"/>
          <a:ext cx="889000" cy="11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54316</xdr:rowOff>
    </xdr:from>
    <xdr:to>
      <xdr:col>4</xdr:col>
      <xdr:colOff>206375</xdr:colOff>
      <xdr:row>95</xdr:row>
      <xdr:rowOff>155916</xdr:rowOff>
    </xdr:to>
    <xdr:sp macro="" textlink="">
      <xdr:nvSpPr>
        <xdr:cNvPr id="239" name="フローチャート : 判断 238"/>
        <xdr:cNvSpPr/>
      </xdr:nvSpPr>
      <xdr:spPr>
        <a:xfrm>
          <a:off x="2857500" y="16342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147043</xdr:rowOff>
    </xdr:from>
    <xdr:ext cx="534377" cy="259045"/>
    <xdr:sp macro="" textlink="">
      <xdr:nvSpPr>
        <xdr:cNvPr id="240" name="テキスト ボックス 239"/>
        <xdr:cNvSpPr txBox="1"/>
      </xdr:nvSpPr>
      <xdr:spPr>
        <a:xfrm>
          <a:off x="2641111" y="1643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81,618</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287</xdr:rowOff>
    </xdr:from>
    <xdr:to>
      <xdr:col>2</xdr:col>
      <xdr:colOff>638175</xdr:colOff>
      <xdr:row>96</xdr:row>
      <xdr:rowOff>54237</xdr:rowOff>
    </xdr:to>
    <xdr:cxnSp macro="">
      <xdr:nvCxnSpPr>
        <xdr:cNvPr id="241" name="直線コネクタ 240"/>
        <xdr:cNvCxnSpPr/>
      </xdr:nvCxnSpPr>
      <xdr:spPr>
        <a:xfrm flipV="1">
          <a:off x="1130300" y="16459487"/>
          <a:ext cx="889000" cy="5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154346</xdr:rowOff>
    </xdr:from>
    <xdr:to>
      <xdr:col>3</xdr:col>
      <xdr:colOff>3175</xdr:colOff>
      <xdr:row>96</xdr:row>
      <xdr:rowOff>84496</xdr:rowOff>
    </xdr:to>
    <xdr:sp macro="" textlink="">
      <xdr:nvSpPr>
        <xdr:cNvPr id="242" name="フローチャート : 判断 241"/>
        <xdr:cNvSpPr/>
      </xdr:nvSpPr>
      <xdr:spPr>
        <a:xfrm>
          <a:off x="1968500" y="164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75623</xdr:rowOff>
    </xdr:from>
    <xdr:ext cx="534377" cy="259045"/>
    <xdr:sp macro="" textlink="">
      <xdr:nvSpPr>
        <xdr:cNvPr id="243" name="テキスト ボックス 242"/>
        <xdr:cNvSpPr txBox="1"/>
      </xdr:nvSpPr>
      <xdr:spPr>
        <a:xfrm>
          <a:off x="1752111" y="1653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75,492</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7257</xdr:rowOff>
    </xdr:from>
    <xdr:to>
      <xdr:col>1</xdr:col>
      <xdr:colOff>485775</xdr:colOff>
      <xdr:row>96</xdr:row>
      <xdr:rowOff>108857</xdr:rowOff>
    </xdr:to>
    <xdr:sp macro="" textlink="">
      <xdr:nvSpPr>
        <xdr:cNvPr id="244" name="フローチャート : 判断 243"/>
        <xdr:cNvSpPr/>
      </xdr:nvSpPr>
      <xdr:spPr>
        <a:xfrm>
          <a:off x="1079500" y="16466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99984</xdr:rowOff>
    </xdr:from>
    <xdr:ext cx="534377" cy="259045"/>
    <xdr:sp macro="" textlink="">
      <xdr:nvSpPr>
        <xdr:cNvPr id="245" name="テキスト ボックス 244"/>
        <xdr:cNvSpPr txBox="1"/>
      </xdr:nvSpPr>
      <xdr:spPr>
        <a:xfrm>
          <a:off x="863111" y="1655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74,000</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94</xdr:row>
      <xdr:rowOff>29660</xdr:rowOff>
    </xdr:from>
    <xdr:to>
      <xdr:col>6</xdr:col>
      <xdr:colOff>561975</xdr:colOff>
      <xdr:row>94</xdr:row>
      <xdr:rowOff>131260</xdr:rowOff>
    </xdr:to>
    <xdr:sp macro="" textlink="">
      <xdr:nvSpPr>
        <xdr:cNvPr id="251" name="円/楕円 250"/>
        <xdr:cNvSpPr/>
      </xdr:nvSpPr>
      <xdr:spPr>
        <a:xfrm>
          <a:off x="4584700" y="1614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52537</xdr:rowOff>
    </xdr:from>
    <xdr:ext cx="534377" cy="259045"/>
    <xdr:sp macro="" textlink="">
      <xdr:nvSpPr>
        <xdr:cNvPr id="252" name="扶助費該当値テキスト"/>
        <xdr:cNvSpPr txBox="1"/>
      </xdr:nvSpPr>
      <xdr:spPr>
        <a:xfrm>
          <a:off x="4686300" y="1599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93,628</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134130</xdr:rowOff>
    </xdr:from>
    <xdr:to>
      <xdr:col>5</xdr:col>
      <xdr:colOff>409575</xdr:colOff>
      <xdr:row>95</xdr:row>
      <xdr:rowOff>64280</xdr:rowOff>
    </xdr:to>
    <xdr:sp macro="" textlink="">
      <xdr:nvSpPr>
        <xdr:cNvPr id="253" name="円/楕円 252"/>
        <xdr:cNvSpPr/>
      </xdr:nvSpPr>
      <xdr:spPr>
        <a:xfrm>
          <a:off x="3746500" y="1625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80807</xdr:rowOff>
    </xdr:from>
    <xdr:ext cx="534377" cy="259045"/>
    <xdr:sp macro="" textlink="">
      <xdr:nvSpPr>
        <xdr:cNvPr id="254" name="テキスト ボックス 253"/>
        <xdr:cNvSpPr txBox="1"/>
      </xdr:nvSpPr>
      <xdr:spPr>
        <a:xfrm>
          <a:off x="3530111" y="1602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87,230</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6652</xdr:rowOff>
    </xdr:from>
    <xdr:to>
      <xdr:col>4</xdr:col>
      <xdr:colOff>206375</xdr:colOff>
      <xdr:row>95</xdr:row>
      <xdr:rowOff>108252</xdr:rowOff>
    </xdr:to>
    <xdr:sp macro="" textlink="">
      <xdr:nvSpPr>
        <xdr:cNvPr id="255" name="円/楕円 254"/>
        <xdr:cNvSpPr/>
      </xdr:nvSpPr>
      <xdr:spPr>
        <a:xfrm>
          <a:off x="2857500" y="1629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124779</xdr:rowOff>
    </xdr:from>
    <xdr:ext cx="534377" cy="259045"/>
    <xdr:sp macro="" textlink="">
      <xdr:nvSpPr>
        <xdr:cNvPr id="256" name="テキスト ボックス 255"/>
        <xdr:cNvSpPr txBox="1"/>
      </xdr:nvSpPr>
      <xdr:spPr>
        <a:xfrm>
          <a:off x="2641111" y="1606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84,537</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120937</xdr:rowOff>
    </xdr:from>
    <xdr:to>
      <xdr:col>3</xdr:col>
      <xdr:colOff>3175</xdr:colOff>
      <xdr:row>96</xdr:row>
      <xdr:rowOff>51087</xdr:rowOff>
    </xdr:to>
    <xdr:sp macro="" textlink="">
      <xdr:nvSpPr>
        <xdr:cNvPr id="257" name="円/楕円 256"/>
        <xdr:cNvSpPr/>
      </xdr:nvSpPr>
      <xdr:spPr>
        <a:xfrm>
          <a:off x="1968500" y="1640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67614</xdr:rowOff>
    </xdr:from>
    <xdr:ext cx="534377" cy="259045"/>
    <xdr:sp macro="" textlink="">
      <xdr:nvSpPr>
        <xdr:cNvPr id="258" name="テキスト ボックス 257"/>
        <xdr:cNvSpPr txBox="1"/>
      </xdr:nvSpPr>
      <xdr:spPr>
        <a:xfrm>
          <a:off x="1752111" y="1618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77,538</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3437</xdr:rowOff>
    </xdr:from>
    <xdr:to>
      <xdr:col>1</xdr:col>
      <xdr:colOff>485775</xdr:colOff>
      <xdr:row>96</xdr:row>
      <xdr:rowOff>105037</xdr:rowOff>
    </xdr:to>
    <xdr:sp macro="" textlink="">
      <xdr:nvSpPr>
        <xdr:cNvPr id="259" name="円/楕円 258"/>
        <xdr:cNvSpPr/>
      </xdr:nvSpPr>
      <xdr:spPr>
        <a:xfrm>
          <a:off x="1079500" y="1646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121564</xdr:rowOff>
    </xdr:from>
    <xdr:ext cx="534377" cy="259045"/>
    <xdr:sp macro="" textlink="">
      <xdr:nvSpPr>
        <xdr:cNvPr id="260" name="テキスト ボックス 259"/>
        <xdr:cNvSpPr txBox="1"/>
      </xdr:nvSpPr>
      <xdr:spPr>
        <a:xfrm>
          <a:off x="863111" y="1623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74,234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40/85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39,210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6" name="テキスト ボックス 275"/>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8" name="テキスト ボックス 277"/>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148488</xdr:rowOff>
    </xdr:from>
    <xdr:to>
      <xdr:col>15</xdr:col>
      <xdr:colOff>180340</xdr:colOff>
      <xdr:row>38</xdr:row>
      <xdr:rowOff>80010</xdr:rowOff>
    </xdr:to>
    <xdr:cxnSp macro="">
      <xdr:nvCxnSpPr>
        <xdr:cNvPr id="284" name="直線コネクタ 283"/>
        <xdr:cNvCxnSpPr/>
      </xdr:nvCxnSpPr>
      <xdr:spPr>
        <a:xfrm flipV="1">
          <a:off x="10475595" y="5291988"/>
          <a:ext cx="1270" cy="1303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83837</xdr:rowOff>
    </xdr:from>
    <xdr:ext cx="534377" cy="259045"/>
    <xdr:sp macro="" textlink="">
      <xdr:nvSpPr>
        <xdr:cNvPr id="285" name="補助費等最小値テキスト"/>
        <xdr:cNvSpPr txBox="1"/>
      </xdr:nvSpPr>
      <xdr:spPr>
        <a:xfrm>
          <a:off x="10528300" y="659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10,700</a:t>
          </a:r>
          <a:endParaRPr kumimoji="1" lang="ja-JP" altLang="en-US" sz="1000" b="1">
            <a:latin typeface="ＭＳ Ｐゴシック"/>
          </a:endParaRPr>
        </a:p>
      </xdr:txBody>
    </xdr:sp>
    <xdr:clientData/>
  </xdr:oneCellAnchor>
  <xdr:twoCellAnchor>
    <xdr:from>
      <xdr:col>15</xdr:col>
      <xdr:colOff>92075</xdr:colOff>
      <xdr:row>38</xdr:row>
      <xdr:rowOff>80010</xdr:rowOff>
    </xdr:from>
    <xdr:to>
      <xdr:col>15</xdr:col>
      <xdr:colOff>269875</xdr:colOff>
      <xdr:row>38</xdr:row>
      <xdr:rowOff>80010</xdr:rowOff>
    </xdr:to>
    <xdr:cxnSp macro="">
      <xdr:nvCxnSpPr>
        <xdr:cNvPr id="286" name="直線コネクタ 285"/>
        <xdr:cNvCxnSpPr/>
      </xdr:nvCxnSpPr>
      <xdr:spPr>
        <a:xfrm>
          <a:off x="10388600" y="6595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95165</xdr:rowOff>
    </xdr:from>
    <xdr:ext cx="599010" cy="259045"/>
    <xdr:sp macro="" textlink="">
      <xdr:nvSpPr>
        <xdr:cNvPr id="287" name="補助費等最大値テキスト"/>
        <xdr:cNvSpPr txBox="1"/>
      </xdr:nvSpPr>
      <xdr:spPr>
        <a:xfrm>
          <a:off x="10528300" y="50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113,308</a:t>
          </a:r>
          <a:endParaRPr kumimoji="1" lang="ja-JP" altLang="en-US" sz="1000" b="1">
            <a:latin typeface="ＭＳ Ｐゴシック"/>
          </a:endParaRPr>
        </a:p>
      </xdr:txBody>
    </xdr:sp>
    <xdr:clientData/>
  </xdr:oneCellAnchor>
  <xdr:twoCellAnchor>
    <xdr:from>
      <xdr:col>15</xdr:col>
      <xdr:colOff>92075</xdr:colOff>
      <xdr:row>30</xdr:row>
      <xdr:rowOff>148488</xdr:rowOff>
    </xdr:from>
    <xdr:to>
      <xdr:col>15</xdr:col>
      <xdr:colOff>269875</xdr:colOff>
      <xdr:row>30</xdr:row>
      <xdr:rowOff>148488</xdr:rowOff>
    </xdr:to>
    <xdr:cxnSp macro="">
      <xdr:nvCxnSpPr>
        <xdr:cNvPr id="288" name="直線コネクタ 287"/>
        <xdr:cNvCxnSpPr/>
      </xdr:nvCxnSpPr>
      <xdr:spPr>
        <a:xfrm>
          <a:off x="10388600" y="52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22174</xdr:rowOff>
    </xdr:from>
    <xdr:to>
      <xdr:col>15</xdr:col>
      <xdr:colOff>180975</xdr:colOff>
      <xdr:row>36</xdr:row>
      <xdr:rowOff>58001</xdr:rowOff>
    </xdr:to>
    <xdr:cxnSp macro="">
      <xdr:nvCxnSpPr>
        <xdr:cNvPr id="289" name="直線コネクタ 288"/>
        <xdr:cNvCxnSpPr/>
      </xdr:nvCxnSpPr>
      <xdr:spPr>
        <a:xfrm>
          <a:off x="9639300" y="6194374"/>
          <a:ext cx="838200" cy="3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1465</xdr:rowOff>
    </xdr:from>
    <xdr:ext cx="534377" cy="259045"/>
    <xdr:sp macro="" textlink="">
      <xdr:nvSpPr>
        <xdr:cNvPr id="290" name="補助費等平均値テキスト"/>
        <xdr:cNvSpPr txBox="1"/>
      </xdr:nvSpPr>
      <xdr:spPr>
        <a:xfrm>
          <a:off x="10528300" y="6173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38,186</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23038</xdr:rowOff>
    </xdr:from>
    <xdr:to>
      <xdr:col>15</xdr:col>
      <xdr:colOff>231775</xdr:colOff>
      <xdr:row>36</xdr:row>
      <xdr:rowOff>124638</xdr:rowOff>
    </xdr:to>
    <xdr:sp macro="" textlink="">
      <xdr:nvSpPr>
        <xdr:cNvPr id="291" name="フローチャート : 判断 290"/>
        <xdr:cNvSpPr/>
      </xdr:nvSpPr>
      <xdr:spPr>
        <a:xfrm>
          <a:off x="10426700" y="619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22174</xdr:rowOff>
    </xdr:from>
    <xdr:to>
      <xdr:col>14</xdr:col>
      <xdr:colOff>28575</xdr:colOff>
      <xdr:row>36</xdr:row>
      <xdr:rowOff>27051</xdr:rowOff>
    </xdr:to>
    <xdr:cxnSp macro="">
      <xdr:nvCxnSpPr>
        <xdr:cNvPr id="292" name="直線コネクタ 291"/>
        <xdr:cNvCxnSpPr/>
      </xdr:nvCxnSpPr>
      <xdr:spPr>
        <a:xfrm flipV="1">
          <a:off x="8750300" y="6194374"/>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35611</xdr:rowOff>
    </xdr:from>
    <xdr:to>
      <xdr:col>14</xdr:col>
      <xdr:colOff>79375</xdr:colOff>
      <xdr:row>36</xdr:row>
      <xdr:rowOff>137211</xdr:rowOff>
    </xdr:to>
    <xdr:sp macro="" textlink="">
      <xdr:nvSpPr>
        <xdr:cNvPr id="293" name="フローチャート : 判断 292"/>
        <xdr:cNvSpPr/>
      </xdr:nvSpPr>
      <xdr:spPr>
        <a:xfrm>
          <a:off x="9588500" y="6207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128338</xdr:rowOff>
    </xdr:from>
    <xdr:ext cx="534377" cy="259045"/>
    <xdr:sp macro="" textlink="">
      <xdr:nvSpPr>
        <xdr:cNvPr id="294" name="テキスト ボックス 293"/>
        <xdr:cNvSpPr txBox="1"/>
      </xdr:nvSpPr>
      <xdr:spPr>
        <a:xfrm>
          <a:off x="9372111" y="630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37,196</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27051</xdr:rowOff>
    </xdr:from>
    <xdr:to>
      <xdr:col>12</xdr:col>
      <xdr:colOff>511175</xdr:colOff>
      <xdr:row>36</xdr:row>
      <xdr:rowOff>33020</xdr:rowOff>
    </xdr:to>
    <xdr:cxnSp macro="">
      <xdr:nvCxnSpPr>
        <xdr:cNvPr id="295" name="直線コネクタ 294"/>
        <xdr:cNvCxnSpPr/>
      </xdr:nvCxnSpPr>
      <xdr:spPr>
        <a:xfrm flipV="1">
          <a:off x="7861300" y="6199251"/>
          <a:ext cx="8890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6820</xdr:rowOff>
    </xdr:from>
    <xdr:to>
      <xdr:col>12</xdr:col>
      <xdr:colOff>561975</xdr:colOff>
      <xdr:row>36</xdr:row>
      <xdr:rowOff>108420</xdr:rowOff>
    </xdr:to>
    <xdr:sp macro="" textlink="">
      <xdr:nvSpPr>
        <xdr:cNvPr id="296" name="フローチャート : 判断 295"/>
        <xdr:cNvSpPr/>
      </xdr:nvSpPr>
      <xdr:spPr>
        <a:xfrm>
          <a:off x="8699500" y="617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99547</xdr:rowOff>
    </xdr:from>
    <xdr:ext cx="534377" cy="259045"/>
    <xdr:sp macro="" textlink="">
      <xdr:nvSpPr>
        <xdr:cNvPr id="297" name="テキスト ボックス 296"/>
        <xdr:cNvSpPr txBox="1"/>
      </xdr:nvSpPr>
      <xdr:spPr>
        <a:xfrm>
          <a:off x="8483111" y="627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39,463</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33020</xdr:rowOff>
    </xdr:from>
    <xdr:to>
      <xdr:col>11</xdr:col>
      <xdr:colOff>307975</xdr:colOff>
      <xdr:row>36</xdr:row>
      <xdr:rowOff>54242</xdr:rowOff>
    </xdr:to>
    <xdr:cxnSp macro="">
      <xdr:nvCxnSpPr>
        <xdr:cNvPr id="298" name="直線コネクタ 297"/>
        <xdr:cNvCxnSpPr/>
      </xdr:nvCxnSpPr>
      <xdr:spPr>
        <a:xfrm flipV="1">
          <a:off x="6972300" y="6205220"/>
          <a:ext cx="889000" cy="2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136347</xdr:rowOff>
    </xdr:from>
    <xdr:to>
      <xdr:col>11</xdr:col>
      <xdr:colOff>358775</xdr:colOff>
      <xdr:row>36</xdr:row>
      <xdr:rowOff>66497</xdr:rowOff>
    </xdr:to>
    <xdr:sp macro="" textlink="">
      <xdr:nvSpPr>
        <xdr:cNvPr id="299" name="フローチャート : 判断 298"/>
        <xdr:cNvSpPr/>
      </xdr:nvSpPr>
      <xdr:spPr>
        <a:xfrm>
          <a:off x="7810500" y="61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83024</xdr:rowOff>
    </xdr:from>
    <xdr:ext cx="534377" cy="259045"/>
    <xdr:sp macro="" textlink="">
      <xdr:nvSpPr>
        <xdr:cNvPr id="300" name="テキスト ボックス 299"/>
        <xdr:cNvSpPr txBox="1"/>
      </xdr:nvSpPr>
      <xdr:spPr>
        <a:xfrm>
          <a:off x="7594111" y="591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42,764</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3848</xdr:rowOff>
    </xdr:from>
    <xdr:to>
      <xdr:col>10</xdr:col>
      <xdr:colOff>155575</xdr:colOff>
      <xdr:row>36</xdr:row>
      <xdr:rowOff>105448</xdr:rowOff>
    </xdr:to>
    <xdr:sp macro="" textlink="">
      <xdr:nvSpPr>
        <xdr:cNvPr id="301" name="フローチャート : 判断 300"/>
        <xdr:cNvSpPr/>
      </xdr:nvSpPr>
      <xdr:spPr>
        <a:xfrm>
          <a:off x="6921500" y="617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96575</xdr:rowOff>
    </xdr:from>
    <xdr:ext cx="534377" cy="259045"/>
    <xdr:sp macro="" textlink="">
      <xdr:nvSpPr>
        <xdr:cNvPr id="302" name="テキスト ボックス 301"/>
        <xdr:cNvSpPr txBox="1"/>
      </xdr:nvSpPr>
      <xdr:spPr>
        <a:xfrm>
          <a:off x="6705111" y="626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7201</xdr:rowOff>
    </xdr:from>
    <xdr:to>
      <xdr:col>15</xdr:col>
      <xdr:colOff>231775</xdr:colOff>
      <xdr:row>36</xdr:row>
      <xdr:rowOff>108801</xdr:rowOff>
    </xdr:to>
    <xdr:sp macro="" textlink="">
      <xdr:nvSpPr>
        <xdr:cNvPr id="308" name="円/楕円 307"/>
        <xdr:cNvSpPr/>
      </xdr:nvSpPr>
      <xdr:spPr>
        <a:xfrm>
          <a:off x="10426700" y="617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30078</xdr:rowOff>
    </xdr:from>
    <xdr:ext cx="534377" cy="259045"/>
    <xdr:sp macro="" textlink="">
      <xdr:nvSpPr>
        <xdr:cNvPr id="309" name="補助費等該当値テキスト"/>
        <xdr:cNvSpPr txBox="1"/>
      </xdr:nvSpPr>
      <xdr:spPr>
        <a:xfrm>
          <a:off x="10528300" y="603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39,433</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142824</xdr:rowOff>
    </xdr:from>
    <xdr:to>
      <xdr:col>14</xdr:col>
      <xdr:colOff>79375</xdr:colOff>
      <xdr:row>36</xdr:row>
      <xdr:rowOff>72974</xdr:rowOff>
    </xdr:to>
    <xdr:sp macro="" textlink="">
      <xdr:nvSpPr>
        <xdr:cNvPr id="310" name="円/楕円 309"/>
        <xdr:cNvSpPr/>
      </xdr:nvSpPr>
      <xdr:spPr>
        <a:xfrm>
          <a:off x="9588500" y="614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89501</xdr:rowOff>
    </xdr:from>
    <xdr:ext cx="534377" cy="259045"/>
    <xdr:sp macro="" textlink="">
      <xdr:nvSpPr>
        <xdr:cNvPr id="311" name="テキスト ボックス 310"/>
        <xdr:cNvSpPr txBox="1"/>
      </xdr:nvSpPr>
      <xdr:spPr>
        <a:xfrm>
          <a:off x="9372111" y="591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42,254</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147701</xdr:rowOff>
    </xdr:from>
    <xdr:to>
      <xdr:col>12</xdr:col>
      <xdr:colOff>561975</xdr:colOff>
      <xdr:row>36</xdr:row>
      <xdr:rowOff>77851</xdr:rowOff>
    </xdr:to>
    <xdr:sp macro="" textlink="">
      <xdr:nvSpPr>
        <xdr:cNvPr id="312" name="円/楕円 311"/>
        <xdr:cNvSpPr/>
      </xdr:nvSpPr>
      <xdr:spPr>
        <a:xfrm>
          <a:off x="8699500" y="614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94378</xdr:rowOff>
    </xdr:from>
    <xdr:ext cx="534377" cy="259045"/>
    <xdr:sp macro="" textlink="">
      <xdr:nvSpPr>
        <xdr:cNvPr id="313" name="テキスト ボックス 312"/>
        <xdr:cNvSpPr txBox="1"/>
      </xdr:nvSpPr>
      <xdr:spPr>
        <a:xfrm>
          <a:off x="8483111" y="592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41,870</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153670</xdr:rowOff>
    </xdr:from>
    <xdr:to>
      <xdr:col>11</xdr:col>
      <xdr:colOff>358775</xdr:colOff>
      <xdr:row>36</xdr:row>
      <xdr:rowOff>83820</xdr:rowOff>
    </xdr:to>
    <xdr:sp macro="" textlink="">
      <xdr:nvSpPr>
        <xdr:cNvPr id="314" name="円/楕円 313"/>
        <xdr:cNvSpPr/>
      </xdr:nvSpPr>
      <xdr:spPr>
        <a:xfrm>
          <a:off x="7810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74947</xdr:rowOff>
    </xdr:from>
    <xdr:ext cx="534377" cy="259045"/>
    <xdr:sp macro="" textlink="">
      <xdr:nvSpPr>
        <xdr:cNvPr id="315" name="テキスト ボックス 314"/>
        <xdr:cNvSpPr txBox="1"/>
      </xdr:nvSpPr>
      <xdr:spPr>
        <a:xfrm>
          <a:off x="7594111" y="624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41,400</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3442</xdr:rowOff>
    </xdr:from>
    <xdr:to>
      <xdr:col>10</xdr:col>
      <xdr:colOff>155575</xdr:colOff>
      <xdr:row>36</xdr:row>
      <xdr:rowOff>105042</xdr:rowOff>
    </xdr:to>
    <xdr:sp macro="" textlink="">
      <xdr:nvSpPr>
        <xdr:cNvPr id="316" name="円/楕円 315"/>
        <xdr:cNvSpPr/>
      </xdr:nvSpPr>
      <xdr:spPr>
        <a:xfrm>
          <a:off x="6921500" y="61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121569</xdr:rowOff>
    </xdr:from>
    <xdr:ext cx="534377" cy="259045"/>
    <xdr:sp macro="" textlink="">
      <xdr:nvSpPr>
        <xdr:cNvPr id="317" name="テキスト ボックス 316"/>
        <xdr:cNvSpPr txBox="1"/>
      </xdr:nvSpPr>
      <xdr:spPr>
        <a:xfrm>
          <a:off x="6705111" y="595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39,729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59,364</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3" name="テキスト ボックス 332"/>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5" name="テキスト ボックス 334"/>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37" name="テキスト ボックス 336"/>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129383</xdr:rowOff>
    </xdr:from>
    <xdr:to>
      <xdr:col>15</xdr:col>
      <xdr:colOff>180340</xdr:colOff>
      <xdr:row>58</xdr:row>
      <xdr:rowOff>157584</xdr:rowOff>
    </xdr:to>
    <xdr:cxnSp macro="">
      <xdr:nvCxnSpPr>
        <xdr:cNvPr id="341" name="直線コネクタ 340"/>
        <xdr:cNvCxnSpPr/>
      </xdr:nvCxnSpPr>
      <xdr:spPr>
        <a:xfrm flipV="1">
          <a:off x="10475595" y="8873333"/>
          <a:ext cx="1270" cy="1228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161411</xdr:rowOff>
    </xdr:from>
    <xdr:ext cx="534377" cy="259045"/>
    <xdr:sp macro="" textlink="">
      <xdr:nvSpPr>
        <xdr:cNvPr id="342" name="普通建設事業費最小値テキスト"/>
        <xdr:cNvSpPr txBox="1"/>
      </xdr:nvSpPr>
      <xdr:spPr>
        <a:xfrm>
          <a:off x="10528300" y="1010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15,306</a:t>
          </a:r>
          <a:endParaRPr kumimoji="1" lang="ja-JP" altLang="en-US" sz="1000" b="1">
            <a:latin typeface="ＭＳ Ｐゴシック"/>
          </a:endParaRPr>
        </a:p>
      </xdr:txBody>
    </xdr:sp>
    <xdr:clientData/>
  </xdr:oneCellAnchor>
  <xdr:twoCellAnchor>
    <xdr:from>
      <xdr:col>15</xdr:col>
      <xdr:colOff>92075</xdr:colOff>
      <xdr:row>58</xdr:row>
      <xdr:rowOff>157584</xdr:rowOff>
    </xdr:from>
    <xdr:to>
      <xdr:col>15</xdr:col>
      <xdr:colOff>269875</xdr:colOff>
      <xdr:row>58</xdr:row>
      <xdr:rowOff>157584</xdr:rowOff>
    </xdr:to>
    <xdr:cxnSp macro="">
      <xdr:nvCxnSpPr>
        <xdr:cNvPr id="343" name="直線コネクタ 342"/>
        <xdr:cNvCxnSpPr/>
      </xdr:nvCxnSpPr>
      <xdr:spPr>
        <a:xfrm>
          <a:off x="10388600" y="1010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76060</xdr:rowOff>
    </xdr:from>
    <xdr:ext cx="599010" cy="259045"/>
    <xdr:sp macro="" textlink="">
      <xdr:nvSpPr>
        <xdr:cNvPr id="344" name="普通建設事業費最大値テキスト"/>
        <xdr:cNvSpPr txBox="1"/>
      </xdr:nvSpPr>
      <xdr:spPr>
        <a:xfrm>
          <a:off x="10528300" y="86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337,708</a:t>
          </a:r>
          <a:endParaRPr kumimoji="1" lang="ja-JP" altLang="en-US" sz="1000" b="1">
            <a:latin typeface="ＭＳ Ｐゴシック"/>
          </a:endParaRPr>
        </a:p>
      </xdr:txBody>
    </xdr:sp>
    <xdr:clientData/>
  </xdr:oneCellAnchor>
  <xdr:twoCellAnchor>
    <xdr:from>
      <xdr:col>15</xdr:col>
      <xdr:colOff>92075</xdr:colOff>
      <xdr:row>51</xdr:row>
      <xdr:rowOff>129383</xdr:rowOff>
    </xdr:from>
    <xdr:to>
      <xdr:col>15</xdr:col>
      <xdr:colOff>269875</xdr:colOff>
      <xdr:row>51</xdr:row>
      <xdr:rowOff>129383</xdr:rowOff>
    </xdr:to>
    <xdr:cxnSp macro="">
      <xdr:nvCxnSpPr>
        <xdr:cNvPr id="345" name="直線コネクタ 344"/>
        <xdr:cNvCxnSpPr/>
      </xdr:nvCxnSpPr>
      <xdr:spPr>
        <a:xfrm>
          <a:off x="10388600" y="8873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63687</xdr:rowOff>
    </xdr:from>
    <xdr:to>
      <xdr:col>15</xdr:col>
      <xdr:colOff>180975</xdr:colOff>
      <xdr:row>58</xdr:row>
      <xdr:rowOff>98320</xdr:rowOff>
    </xdr:to>
    <xdr:cxnSp macro="">
      <xdr:nvCxnSpPr>
        <xdr:cNvPr id="346" name="直線コネクタ 345"/>
        <xdr:cNvCxnSpPr/>
      </xdr:nvCxnSpPr>
      <xdr:spPr>
        <a:xfrm>
          <a:off x="9639300" y="10007787"/>
          <a:ext cx="838200" cy="3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18417</xdr:rowOff>
    </xdr:from>
    <xdr:ext cx="534377" cy="259045"/>
    <xdr:sp macro="" textlink="">
      <xdr:nvSpPr>
        <xdr:cNvPr id="347" name="普通建設事業費平均値テキスト"/>
        <xdr:cNvSpPr txBox="1"/>
      </xdr:nvSpPr>
      <xdr:spPr>
        <a:xfrm>
          <a:off x="10528300" y="9791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44,504</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166990</xdr:rowOff>
    </xdr:from>
    <xdr:to>
      <xdr:col>15</xdr:col>
      <xdr:colOff>231775</xdr:colOff>
      <xdr:row>58</xdr:row>
      <xdr:rowOff>97140</xdr:rowOff>
    </xdr:to>
    <xdr:sp macro="" textlink="">
      <xdr:nvSpPr>
        <xdr:cNvPr id="348" name="フローチャート : 判断 347"/>
        <xdr:cNvSpPr/>
      </xdr:nvSpPr>
      <xdr:spPr>
        <a:xfrm>
          <a:off x="10426700" y="993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63687</xdr:rowOff>
    </xdr:from>
    <xdr:to>
      <xdr:col>14</xdr:col>
      <xdr:colOff>28575</xdr:colOff>
      <xdr:row>58</xdr:row>
      <xdr:rowOff>71543</xdr:rowOff>
    </xdr:to>
    <xdr:cxnSp macro="">
      <xdr:nvCxnSpPr>
        <xdr:cNvPr id="349" name="直線コネクタ 348"/>
        <xdr:cNvCxnSpPr/>
      </xdr:nvCxnSpPr>
      <xdr:spPr>
        <a:xfrm flipV="1">
          <a:off x="8750300" y="10007787"/>
          <a:ext cx="889000" cy="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156421</xdr:rowOff>
    </xdr:from>
    <xdr:to>
      <xdr:col>14</xdr:col>
      <xdr:colOff>79375</xdr:colOff>
      <xdr:row>58</xdr:row>
      <xdr:rowOff>86571</xdr:rowOff>
    </xdr:to>
    <xdr:sp macro="" textlink="">
      <xdr:nvSpPr>
        <xdr:cNvPr id="350" name="フローチャート : 判断 349"/>
        <xdr:cNvSpPr/>
      </xdr:nvSpPr>
      <xdr:spPr>
        <a:xfrm>
          <a:off x="9588500" y="9929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103098</xdr:rowOff>
    </xdr:from>
    <xdr:ext cx="534377" cy="259045"/>
    <xdr:sp macro="" textlink="">
      <xdr:nvSpPr>
        <xdr:cNvPr id="351" name="テキスト ボックス 350"/>
        <xdr:cNvSpPr txBox="1"/>
      </xdr:nvSpPr>
      <xdr:spPr>
        <a:xfrm>
          <a:off x="9372111" y="970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47,278</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71543</xdr:rowOff>
    </xdr:from>
    <xdr:to>
      <xdr:col>12</xdr:col>
      <xdr:colOff>511175</xdr:colOff>
      <xdr:row>58</xdr:row>
      <xdr:rowOff>91926</xdr:rowOff>
    </xdr:to>
    <xdr:cxnSp macro="">
      <xdr:nvCxnSpPr>
        <xdr:cNvPr id="352" name="直線コネクタ 351"/>
        <xdr:cNvCxnSpPr/>
      </xdr:nvCxnSpPr>
      <xdr:spPr>
        <a:xfrm flipV="1">
          <a:off x="7861300" y="10015643"/>
          <a:ext cx="889000" cy="2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84118</xdr:rowOff>
    </xdr:from>
    <xdr:to>
      <xdr:col>12</xdr:col>
      <xdr:colOff>561975</xdr:colOff>
      <xdr:row>58</xdr:row>
      <xdr:rowOff>14268</xdr:rowOff>
    </xdr:to>
    <xdr:sp macro="" textlink="">
      <xdr:nvSpPr>
        <xdr:cNvPr id="353" name="フローチャート : 判断 352"/>
        <xdr:cNvSpPr/>
      </xdr:nvSpPr>
      <xdr:spPr>
        <a:xfrm>
          <a:off x="8699500" y="9856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30795</xdr:rowOff>
    </xdr:from>
    <xdr:ext cx="534377" cy="259045"/>
    <xdr:sp macro="" textlink="">
      <xdr:nvSpPr>
        <xdr:cNvPr id="354" name="テキスト ボックス 353"/>
        <xdr:cNvSpPr txBox="1"/>
      </xdr:nvSpPr>
      <xdr:spPr>
        <a:xfrm>
          <a:off x="8483111" y="963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66,255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91926</xdr:rowOff>
    </xdr:from>
    <xdr:to>
      <xdr:col>11</xdr:col>
      <xdr:colOff>307975</xdr:colOff>
      <xdr:row>58</xdr:row>
      <xdr:rowOff>148672</xdr:rowOff>
    </xdr:to>
    <xdr:cxnSp macro="">
      <xdr:nvCxnSpPr>
        <xdr:cNvPr id="355" name="直線コネクタ 354"/>
        <xdr:cNvCxnSpPr/>
      </xdr:nvCxnSpPr>
      <xdr:spPr>
        <a:xfrm flipV="1">
          <a:off x="6972300" y="10036026"/>
          <a:ext cx="889000" cy="5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92877</xdr:rowOff>
    </xdr:from>
    <xdr:to>
      <xdr:col>11</xdr:col>
      <xdr:colOff>358775</xdr:colOff>
      <xdr:row>58</xdr:row>
      <xdr:rowOff>23027</xdr:rowOff>
    </xdr:to>
    <xdr:sp macro="" textlink="">
      <xdr:nvSpPr>
        <xdr:cNvPr id="356" name="フローチャート : 判断 355"/>
        <xdr:cNvSpPr/>
      </xdr:nvSpPr>
      <xdr:spPr>
        <a:xfrm>
          <a:off x="7810500" y="9865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39554</xdr:rowOff>
    </xdr:from>
    <xdr:ext cx="534377" cy="259045"/>
    <xdr:sp macro="" textlink="">
      <xdr:nvSpPr>
        <xdr:cNvPr id="357" name="テキスト ボックス 356"/>
        <xdr:cNvSpPr txBox="1"/>
      </xdr:nvSpPr>
      <xdr:spPr>
        <a:xfrm>
          <a:off x="7594111" y="964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63,956</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142697</xdr:rowOff>
    </xdr:from>
    <xdr:to>
      <xdr:col>10</xdr:col>
      <xdr:colOff>155575</xdr:colOff>
      <xdr:row>58</xdr:row>
      <xdr:rowOff>72847</xdr:rowOff>
    </xdr:to>
    <xdr:sp macro="" textlink="">
      <xdr:nvSpPr>
        <xdr:cNvPr id="358" name="フローチャート : 判断 357"/>
        <xdr:cNvSpPr/>
      </xdr:nvSpPr>
      <xdr:spPr>
        <a:xfrm>
          <a:off x="6921500" y="991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89374</xdr:rowOff>
    </xdr:from>
    <xdr:ext cx="534377" cy="259045"/>
    <xdr:sp macro="" textlink="">
      <xdr:nvSpPr>
        <xdr:cNvPr id="359" name="テキスト ボックス 358"/>
        <xdr:cNvSpPr txBox="1"/>
      </xdr:nvSpPr>
      <xdr:spPr>
        <a:xfrm>
          <a:off x="6705111" y="969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50,880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47520</xdr:rowOff>
    </xdr:from>
    <xdr:to>
      <xdr:col>15</xdr:col>
      <xdr:colOff>231775</xdr:colOff>
      <xdr:row>58</xdr:row>
      <xdr:rowOff>149120</xdr:rowOff>
    </xdr:to>
    <xdr:sp macro="" textlink="">
      <xdr:nvSpPr>
        <xdr:cNvPr id="365" name="円/楕円 364"/>
        <xdr:cNvSpPr/>
      </xdr:nvSpPr>
      <xdr:spPr>
        <a:xfrm>
          <a:off x="10426700" y="999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145417</xdr:rowOff>
    </xdr:from>
    <xdr:ext cx="534377" cy="259045"/>
    <xdr:sp macro="" textlink="">
      <xdr:nvSpPr>
        <xdr:cNvPr id="366" name="普通建設事業費該当値テキスト"/>
        <xdr:cNvSpPr txBox="1"/>
      </xdr:nvSpPr>
      <xdr:spPr>
        <a:xfrm>
          <a:off x="10528300" y="991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30,861</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12887</xdr:rowOff>
    </xdr:from>
    <xdr:to>
      <xdr:col>14</xdr:col>
      <xdr:colOff>79375</xdr:colOff>
      <xdr:row>58</xdr:row>
      <xdr:rowOff>114487</xdr:rowOff>
    </xdr:to>
    <xdr:sp macro="" textlink="">
      <xdr:nvSpPr>
        <xdr:cNvPr id="367" name="円/楕円 366"/>
        <xdr:cNvSpPr/>
      </xdr:nvSpPr>
      <xdr:spPr>
        <a:xfrm>
          <a:off x="9588500" y="995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105614</xdr:rowOff>
    </xdr:from>
    <xdr:ext cx="534377" cy="259045"/>
    <xdr:sp macro="" textlink="">
      <xdr:nvSpPr>
        <xdr:cNvPr id="368" name="テキスト ボックス 367"/>
        <xdr:cNvSpPr txBox="1"/>
      </xdr:nvSpPr>
      <xdr:spPr>
        <a:xfrm>
          <a:off x="9372111" y="1004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39,951</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20743</xdr:rowOff>
    </xdr:from>
    <xdr:to>
      <xdr:col>12</xdr:col>
      <xdr:colOff>561975</xdr:colOff>
      <xdr:row>58</xdr:row>
      <xdr:rowOff>122343</xdr:rowOff>
    </xdr:to>
    <xdr:sp macro="" textlink="">
      <xdr:nvSpPr>
        <xdr:cNvPr id="369" name="円/楕円 368"/>
        <xdr:cNvSpPr/>
      </xdr:nvSpPr>
      <xdr:spPr>
        <a:xfrm>
          <a:off x="8699500" y="996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113470</xdr:rowOff>
    </xdr:from>
    <xdr:ext cx="534377" cy="259045"/>
    <xdr:sp macro="" textlink="">
      <xdr:nvSpPr>
        <xdr:cNvPr id="370" name="テキスト ボックス 369"/>
        <xdr:cNvSpPr txBox="1"/>
      </xdr:nvSpPr>
      <xdr:spPr>
        <a:xfrm>
          <a:off x="8483111" y="1005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37,889</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41126</xdr:rowOff>
    </xdr:from>
    <xdr:to>
      <xdr:col>11</xdr:col>
      <xdr:colOff>358775</xdr:colOff>
      <xdr:row>58</xdr:row>
      <xdr:rowOff>142726</xdr:rowOff>
    </xdr:to>
    <xdr:sp macro="" textlink="">
      <xdr:nvSpPr>
        <xdr:cNvPr id="371" name="円/楕円 370"/>
        <xdr:cNvSpPr/>
      </xdr:nvSpPr>
      <xdr:spPr>
        <a:xfrm>
          <a:off x="7810500" y="998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133853</xdr:rowOff>
    </xdr:from>
    <xdr:ext cx="534377" cy="259045"/>
    <xdr:sp macro="" textlink="">
      <xdr:nvSpPr>
        <xdr:cNvPr id="372" name="テキスト ボックス 371"/>
        <xdr:cNvSpPr txBox="1"/>
      </xdr:nvSpPr>
      <xdr:spPr>
        <a:xfrm>
          <a:off x="7594111" y="1007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32,539</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97872</xdr:rowOff>
    </xdr:from>
    <xdr:to>
      <xdr:col>10</xdr:col>
      <xdr:colOff>155575</xdr:colOff>
      <xdr:row>59</xdr:row>
      <xdr:rowOff>28022</xdr:rowOff>
    </xdr:to>
    <xdr:sp macro="" textlink="">
      <xdr:nvSpPr>
        <xdr:cNvPr id="373" name="円/楕円 372"/>
        <xdr:cNvSpPr/>
      </xdr:nvSpPr>
      <xdr:spPr>
        <a:xfrm>
          <a:off x="6921500" y="1004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19149</xdr:rowOff>
    </xdr:from>
    <xdr:ext cx="534377" cy="259045"/>
    <xdr:sp macro="" textlink="">
      <xdr:nvSpPr>
        <xdr:cNvPr id="374" name="テキスト ボックス 373"/>
        <xdr:cNvSpPr txBox="1"/>
      </xdr:nvSpPr>
      <xdr:spPr>
        <a:xfrm>
          <a:off x="6705111" y="1013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17,645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31/85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17,882</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25400</xdr:rowOff>
    </xdr:from>
    <xdr:to>
      <xdr:col>16</xdr:col>
      <xdr:colOff>307975</xdr:colOff>
      <xdr:row>78</xdr:row>
      <xdr:rowOff>25400</xdr:rowOff>
    </xdr:to>
    <xdr:cxnSp macro="">
      <xdr:nvCxnSpPr>
        <xdr:cNvPr id="385" name="直線コネクタ 384"/>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54627</xdr:rowOff>
    </xdr:from>
    <xdr:ext cx="248786" cy="259045"/>
    <xdr:sp macro="" textlink="">
      <xdr:nvSpPr>
        <xdr:cNvPr id="386" name="テキスト ボックス 385"/>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7" name="直線コネクタ 38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88" name="テキスト ボックス 38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71</xdr:row>
      <xdr:rowOff>82550</xdr:rowOff>
    </xdr:from>
    <xdr:to>
      <xdr:col>16</xdr:col>
      <xdr:colOff>307975</xdr:colOff>
      <xdr:row>71</xdr:row>
      <xdr:rowOff>82550</xdr:rowOff>
    </xdr:to>
    <xdr:cxnSp macro="">
      <xdr:nvCxnSpPr>
        <xdr:cNvPr id="389" name="直線コネクタ 388"/>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70</xdr:row>
      <xdr:rowOff>111777</xdr:rowOff>
    </xdr:from>
    <xdr:ext cx="595419" cy="259045"/>
    <xdr:sp macro="" textlink="">
      <xdr:nvSpPr>
        <xdr:cNvPr id="390" name="テキスト ボックス 389"/>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120275</xdr:rowOff>
    </xdr:from>
    <xdr:to>
      <xdr:col>15</xdr:col>
      <xdr:colOff>180340</xdr:colOff>
      <xdr:row>78</xdr:row>
      <xdr:rowOff>25400</xdr:rowOff>
    </xdr:to>
    <xdr:cxnSp macro="">
      <xdr:nvCxnSpPr>
        <xdr:cNvPr id="394" name="直線コネクタ 393"/>
        <xdr:cNvCxnSpPr/>
      </xdr:nvCxnSpPr>
      <xdr:spPr>
        <a:xfrm flipV="1">
          <a:off x="10475595" y="12121775"/>
          <a:ext cx="1270" cy="1276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29227</xdr:rowOff>
    </xdr:from>
    <xdr:ext cx="249299" cy="259045"/>
    <xdr:sp macro="" textlink="">
      <xdr:nvSpPr>
        <xdr:cNvPr id="395" name="普通建設事業費 （ うち新規整備　）最小値テキスト"/>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78</xdr:row>
      <xdr:rowOff>25400</xdr:rowOff>
    </xdr:from>
    <xdr:to>
      <xdr:col>15</xdr:col>
      <xdr:colOff>269875</xdr:colOff>
      <xdr:row>78</xdr:row>
      <xdr:rowOff>25400</xdr:rowOff>
    </xdr:to>
    <xdr:cxnSp macro="">
      <xdr:nvCxnSpPr>
        <xdr:cNvPr id="396" name="直線コネクタ 395"/>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66952</xdr:rowOff>
    </xdr:from>
    <xdr:ext cx="599010" cy="259045"/>
    <xdr:sp macro="" textlink="">
      <xdr:nvSpPr>
        <xdr:cNvPr id="397" name="普通建設事業費 （ うち新規整備　）最大値テキスト"/>
        <xdr:cNvSpPr txBox="1"/>
      </xdr:nvSpPr>
      <xdr:spPr>
        <a:xfrm>
          <a:off x="10528300" y="11897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223,399</a:t>
          </a:r>
          <a:endParaRPr kumimoji="1" lang="ja-JP" altLang="en-US" sz="1000" b="1">
            <a:latin typeface="ＭＳ Ｐゴシック"/>
          </a:endParaRPr>
        </a:p>
      </xdr:txBody>
    </xdr:sp>
    <xdr:clientData/>
  </xdr:oneCellAnchor>
  <xdr:twoCellAnchor>
    <xdr:from>
      <xdr:col>15</xdr:col>
      <xdr:colOff>92075</xdr:colOff>
      <xdr:row>70</xdr:row>
      <xdr:rowOff>120275</xdr:rowOff>
    </xdr:from>
    <xdr:to>
      <xdr:col>15</xdr:col>
      <xdr:colOff>269875</xdr:colOff>
      <xdr:row>70</xdr:row>
      <xdr:rowOff>120275</xdr:rowOff>
    </xdr:to>
    <xdr:cxnSp macro="">
      <xdr:nvCxnSpPr>
        <xdr:cNvPr id="398" name="直線コネクタ 397"/>
        <xdr:cNvCxnSpPr/>
      </xdr:nvCxnSpPr>
      <xdr:spPr>
        <a:xfrm>
          <a:off x="10388600" y="1212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119662</xdr:rowOff>
    </xdr:from>
    <xdr:to>
      <xdr:col>15</xdr:col>
      <xdr:colOff>180975</xdr:colOff>
      <xdr:row>77</xdr:row>
      <xdr:rowOff>149856</xdr:rowOff>
    </xdr:to>
    <xdr:cxnSp macro="">
      <xdr:nvCxnSpPr>
        <xdr:cNvPr id="399" name="直線コネクタ 398"/>
        <xdr:cNvCxnSpPr/>
      </xdr:nvCxnSpPr>
      <xdr:spPr>
        <a:xfrm flipV="1">
          <a:off x="9639300" y="13321312"/>
          <a:ext cx="838200" cy="3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91448</xdr:rowOff>
    </xdr:from>
    <xdr:ext cx="534377" cy="259045"/>
    <xdr:sp macro="" textlink="">
      <xdr:nvSpPr>
        <xdr:cNvPr id="400" name="普通建設事業費 （ うち新規整備　）平均値テキスト"/>
        <xdr:cNvSpPr txBox="1"/>
      </xdr:nvSpPr>
      <xdr:spPr>
        <a:xfrm>
          <a:off x="10528300" y="13121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13,557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68571</xdr:rowOff>
    </xdr:from>
    <xdr:to>
      <xdr:col>15</xdr:col>
      <xdr:colOff>231775</xdr:colOff>
      <xdr:row>77</xdr:row>
      <xdr:rowOff>170171</xdr:rowOff>
    </xdr:to>
    <xdr:sp macro="" textlink="">
      <xdr:nvSpPr>
        <xdr:cNvPr id="401" name="フローチャート : 判断 400"/>
        <xdr:cNvSpPr/>
      </xdr:nvSpPr>
      <xdr:spPr>
        <a:xfrm>
          <a:off x="10426700" y="1327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140340</xdr:rowOff>
    </xdr:from>
    <xdr:to>
      <xdr:col>14</xdr:col>
      <xdr:colOff>28575</xdr:colOff>
      <xdr:row>77</xdr:row>
      <xdr:rowOff>149856</xdr:rowOff>
    </xdr:to>
    <xdr:cxnSp macro="">
      <xdr:nvCxnSpPr>
        <xdr:cNvPr id="402" name="直線コネクタ 401"/>
        <xdr:cNvCxnSpPr/>
      </xdr:nvCxnSpPr>
      <xdr:spPr>
        <a:xfrm>
          <a:off x="8750300" y="13341990"/>
          <a:ext cx="889000" cy="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33682</xdr:rowOff>
    </xdr:from>
    <xdr:to>
      <xdr:col>14</xdr:col>
      <xdr:colOff>79375</xdr:colOff>
      <xdr:row>77</xdr:row>
      <xdr:rowOff>135282</xdr:rowOff>
    </xdr:to>
    <xdr:sp macro="" textlink="">
      <xdr:nvSpPr>
        <xdr:cNvPr id="403" name="フローチャート : 判断 402"/>
        <xdr:cNvSpPr/>
      </xdr:nvSpPr>
      <xdr:spPr>
        <a:xfrm>
          <a:off x="9588500" y="13235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151809</xdr:rowOff>
    </xdr:from>
    <xdr:ext cx="534377" cy="259045"/>
    <xdr:sp macro="" textlink="">
      <xdr:nvSpPr>
        <xdr:cNvPr id="404" name="テキスト ボックス 403"/>
        <xdr:cNvSpPr txBox="1"/>
      </xdr:nvSpPr>
      <xdr:spPr>
        <a:xfrm>
          <a:off x="9372111" y="1301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19,662</a:t>
          </a:r>
          <a:endParaRPr kumimoji="1" lang="ja-JP" altLang="en-US" sz="1000" b="1">
            <a:solidFill>
              <a:srgbClr val="000080"/>
            </a:solidFill>
            <a:latin typeface="ＭＳ Ｐゴシック"/>
          </a:endParaRPr>
        </a:p>
      </xdr:txBody>
    </xdr:sp>
    <xdr:clientData/>
  </xdr:oneCellAnchor>
  <xdr:twoCellAnchor>
    <xdr:from>
      <xdr:col>12</xdr:col>
      <xdr:colOff>460375</xdr:colOff>
      <xdr:row>76</xdr:row>
      <xdr:rowOff>157308</xdr:rowOff>
    </xdr:from>
    <xdr:to>
      <xdr:col>12</xdr:col>
      <xdr:colOff>561975</xdr:colOff>
      <xdr:row>77</xdr:row>
      <xdr:rowOff>87458</xdr:rowOff>
    </xdr:to>
    <xdr:sp macro="" textlink="">
      <xdr:nvSpPr>
        <xdr:cNvPr id="405" name="フローチャート : 判断 404"/>
        <xdr:cNvSpPr/>
      </xdr:nvSpPr>
      <xdr:spPr>
        <a:xfrm>
          <a:off x="8699500" y="1318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103985</xdr:rowOff>
    </xdr:from>
    <xdr:ext cx="534377" cy="259045"/>
    <xdr:sp macro="" textlink="">
      <xdr:nvSpPr>
        <xdr:cNvPr id="406" name="テキスト ボックス 405"/>
        <xdr:cNvSpPr txBox="1"/>
      </xdr:nvSpPr>
      <xdr:spPr>
        <a:xfrm>
          <a:off x="8483111" y="1296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28,030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7" name="テキスト ボックス 40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8" name="テキスト ボックス 40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9" name="テキスト ボックス 40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0" name="テキスト ボックス 40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1" name="テキスト ボックス 41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68862</xdr:rowOff>
    </xdr:from>
    <xdr:to>
      <xdr:col>15</xdr:col>
      <xdr:colOff>231775</xdr:colOff>
      <xdr:row>77</xdr:row>
      <xdr:rowOff>170462</xdr:rowOff>
    </xdr:to>
    <xdr:sp macro="" textlink="">
      <xdr:nvSpPr>
        <xdr:cNvPr id="412" name="円/楕円 411"/>
        <xdr:cNvSpPr/>
      </xdr:nvSpPr>
      <xdr:spPr>
        <a:xfrm>
          <a:off x="10426700" y="1327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46998</xdr:rowOff>
    </xdr:from>
    <xdr:ext cx="534377" cy="259045"/>
    <xdr:sp macro="" textlink="">
      <xdr:nvSpPr>
        <xdr:cNvPr id="413" name="普通建設事業費 （ うち新規整備　）該当値テキスト"/>
        <xdr:cNvSpPr txBox="1"/>
      </xdr:nvSpPr>
      <xdr:spPr>
        <a:xfrm>
          <a:off x="10528300" y="1324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13,506</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99056</xdr:rowOff>
    </xdr:from>
    <xdr:to>
      <xdr:col>14</xdr:col>
      <xdr:colOff>79375</xdr:colOff>
      <xdr:row>78</xdr:row>
      <xdr:rowOff>29206</xdr:rowOff>
    </xdr:to>
    <xdr:sp macro="" textlink="">
      <xdr:nvSpPr>
        <xdr:cNvPr id="414" name="円/楕円 413"/>
        <xdr:cNvSpPr/>
      </xdr:nvSpPr>
      <xdr:spPr>
        <a:xfrm>
          <a:off x="9588500" y="1330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20333</xdr:rowOff>
    </xdr:from>
    <xdr:ext cx="469744" cy="259045"/>
    <xdr:sp macro="" textlink="">
      <xdr:nvSpPr>
        <xdr:cNvPr id="415" name="テキスト ボックス 414"/>
        <xdr:cNvSpPr txBox="1"/>
      </xdr:nvSpPr>
      <xdr:spPr>
        <a:xfrm>
          <a:off x="9404427" y="1339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8,223</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89540</xdr:rowOff>
    </xdr:from>
    <xdr:to>
      <xdr:col>12</xdr:col>
      <xdr:colOff>561975</xdr:colOff>
      <xdr:row>78</xdr:row>
      <xdr:rowOff>19690</xdr:rowOff>
    </xdr:to>
    <xdr:sp macro="" textlink="">
      <xdr:nvSpPr>
        <xdr:cNvPr id="416" name="円/楕円 415"/>
        <xdr:cNvSpPr/>
      </xdr:nvSpPr>
      <xdr:spPr>
        <a:xfrm>
          <a:off x="8699500" y="1329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10817</xdr:rowOff>
    </xdr:from>
    <xdr:ext cx="469744" cy="259045"/>
    <xdr:sp macro="" textlink="">
      <xdr:nvSpPr>
        <xdr:cNvPr id="417" name="テキスト ボックス 416"/>
        <xdr:cNvSpPr txBox="1"/>
      </xdr:nvSpPr>
      <xdr:spPr>
        <a:xfrm>
          <a:off x="8515427" y="1338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9,888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8" name="正方形/長方形 41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9" name="正方形/長方形 41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0" name="正方形/長方形 41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48/85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1" name="正方形/長方形 42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2" name="正方形/長方形 42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3" name="正方形/長方形 42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4" name="正方形/長方形 42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29,917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5" name="正方形/長方形 42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6" name="テキスト ボックス 42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7" name="直線コネクタ 42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28" name="直線コネクタ 42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29" name="テキスト ボックス 42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0" name="直線コネクタ 42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1" name="テキスト ボックス 43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2" name="直線コネクタ 43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33" name="テキスト ボックス 432"/>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34" name="直線コネクタ 43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35" name="テキスト ボックス 434"/>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36" name="直線コネクタ 43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92727</xdr:rowOff>
    </xdr:from>
    <xdr:ext cx="531299" cy="259045"/>
    <xdr:sp macro="" textlink="">
      <xdr:nvSpPr>
        <xdr:cNvPr id="437" name="テキスト ボックス 436"/>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8" name="直線コネクタ 43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9" name="テキスト ボックス 43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158655</xdr:rowOff>
    </xdr:from>
    <xdr:to>
      <xdr:col>15</xdr:col>
      <xdr:colOff>180340</xdr:colOff>
      <xdr:row>99</xdr:row>
      <xdr:rowOff>34925</xdr:rowOff>
    </xdr:to>
    <xdr:cxnSp macro="">
      <xdr:nvCxnSpPr>
        <xdr:cNvPr id="441" name="直線コネクタ 440"/>
        <xdr:cNvCxnSpPr/>
      </xdr:nvCxnSpPr>
      <xdr:spPr>
        <a:xfrm flipV="1">
          <a:off x="10475595" y="15589155"/>
          <a:ext cx="1270" cy="1419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38752</xdr:rowOff>
    </xdr:from>
    <xdr:ext cx="378565" cy="259045"/>
    <xdr:sp macro="" textlink="">
      <xdr:nvSpPr>
        <xdr:cNvPr id="442" name="普通建設事業費 （ うち更新整備　）最小値テキスト"/>
        <xdr:cNvSpPr txBox="1"/>
      </xdr:nvSpPr>
      <xdr:spPr>
        <a:xfrm>
          <a:off x="10528300" y="17012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500</a:t>
          </a:r>
          <a:endParaRPr kumimoji="1" lang="ja-JP" altLang="en-US" sz="1000" b="1">
            <a:latin typeface="ＭＳ Ｐゴシック"/>
          </a:endParaRPr>
        </a:p>
      </xdr:txBody>
    </xdr:sp>
    <xdr:clientData/>
  </xdr:oneCellAnchor>
  <xdr:twoCellAnchor>
    <xdr:from>
      <xdr:col>15</xdr:col>
      <xdr:colOff>92075</xdr:colOff>
      <xdr:row>99</xdr:row>
      <xdr:rowOff>34925</xdr:rowOff>
    </xdr:from>
    <xdr:to>
      <xdr:col>15</xdr:col>
      <xdr:colOff>269875</xdr:colOff>
      <xdr:row>99</xdr:row>
      <xdr:rowOff>34925</xdr:rowOff>
    </xdr:to>
    <xdr:cxnSp macro="">
      <xdr:nvCxnSpPr>
        <xdr:cNvPr id="443" name="直線コネクタ 442"/>
        <xdr:cNvCxnSpPr/>
      </xdr:nvCxnSpPr>
      <xdr:spPr>
        <a:xfrm>
          <a:off x="10388600" y="17008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105332</xdr:rowOff>
    </xdr:from>
    <xdr:ext cx="534377" cy="259045"/>
    <xdr:sp macro="" textlink="">
      <xdr:nvSpPr>
        <xdr:cNvPr id="444" name="普通建設事業費 （ うち更新整備　）最大値テキスト"/>
        <xdr:cNvSpPr txBox="1"/>
      </xdr:nvSpPr>
      <xdr:spPr>
        <a:xfrm>
          <a:off x="10528300" y="1536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75,005</a:t>
          </a:r>
          <a:endParaRPr kumimoji="1" lang="ja-JP" altLang="en-US" sz="1000" b="1">
            <a:latin typeface="ＭＳ Ｐゴシック"/>
          </a:endParaRPr>
        </a:p>
      </xdr:txBody>
    </xdr:sp>
    <xdr:clientData/>
  </xdr:oneCellAnchor>
  <xdr:twoCellAnchor>
    <xdr:from>
      <xdr:col>15</xdr:col>
      <xdr:colOff>92075</xdr:colOff>
      <xdr:row>90</xdr:row>
      <xdr:rowOff>158655</xdr:rowOff>
    </xdr:from>
    <xdr:to>
      <xdr:col>15</xdr:col>
      <xdr:colOff>269875</xdr:colOff>
      <xdr:row>90</xdr:row>
      <xdr:rowOff>158655</xdr:rowOff>
    </xdr:to>
    <xdr:cxnSp macro="">
      <xdr:nvCxnSpPr>
        <xdr:cNvPr id="445" name="直線コネクタ 444"/>
        <xdr:cNvCxnSpPr/>
      </xdr:nvCxnSpPr>
      <xdr:spPr>
        <a:xfrm>
          <a:off x="10388600" y="15589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62528</xdr:rowOff>
    </xdr:from>
    <xdr:to>
      <xdr:col>15</xdr:col>
      <xdr:colOff>180975</xdr:colOff>
      <xdr:row>97</xdr:row>
      <xdr:rowOff>112649</xdr:rowOff>
    </xdr:to>
    <xdr:cxnSp macro="">
      <xdr:nvCxnSpPr>
        <xdr:cNvPr id="446" name="直線コネクタ 445"/>
        <xdr:cNvCxnSpPr/>
      </xdr:nvCxnSpPr>
      <xdr:spPr>
        <a:xfrm>
          <a:off x="9639300" y="16521728"/>
          <a:ext cx="838200" cy="22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100309</xdr:rowOff>
    </xdr:from>
    <xdr:ext cx="534377" cy="259045"/>
    <xdr:sp macro="" textlink="">
      <xdr:nvSpPr>
        <xdr:cNvPr id="447" name="普通建設事業費 （ うち更新整備　）平均値テキスト"/>
        <xdr:cNvSpPr txBox="1"/>
      </xdr:nvSpPr>
      <xdr:spPr>
        <a:xfrm>
          <a:off x="10528300" y="16388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22,602</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77432</xdr:rowOff>
    </xdr:from>
    <xdr:to>
      <xdr:col>15</xdr:col>
      <xdr:colOff>231775</xdr:colOff>
      <xdr:row>97</xdr:row>
      <xdr:rowOff>7582</xdr:rowOff>
    </xdr:to>
    <xdr:sp macro="" textlink="">
      <xdr:nvSpPr>
        <xdr:cNvPr id="448" name="フローチャート : 判断 447"/>
        <xdr:cNvSpPr/>
      </xdr:nvSpPr>
      <xdr:spPr>
        <a:xfrm>
          <a:off x="10426700" y="1653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62528</xdr:rowOff>
    </xdr:from>
    <xdr:to>
      <xdr:col>14</xdr:col>
      <xdr:colOff>28575</xdr:colOff>
      <xdr:row>96</xdr:row>
      <xdr:rowOff>127755</xdr:rowOff>
    </xdr:to>
    <xdr:cxnSp macro="">
      <xdr:nvCxnSpPr>
        <xdr:cNvPr id="449" name="直線コネクタ 448"/>
        <xdr:cNvCxnSpPr/>
      </xdr:nvCxnSpPr>
      <xdr:spPr>
        <a:xfrm flipV="1">
          <a:off x="8750300" y="16521728"/>
          <a:ext cx="889000" cy="6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1612</xdr:rowOff>
    </xdr:from>
    <xdr:to>
      <xdr:col>14</xdr:col>
      <xdr:colOff>79375</xdr:colOff>
      <xdr:row>97</xdr:row>
      <xdr:rowOff>103212</xdr:rowOff>
    </xdr:to>
    <xdr:sp macro="" textlink="">
      <xdr:nvSpPr>
        <xdr:cNvPr id="450" name="フローチャート : 判断 449"/>
        <xdr:cNvSpPr/>
      </xdr:nvSpPr>
      <xdr:spPr>
        <a:xfrm>
          <a:off x="9588500" y="1663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94339</xdr:rowOff>
    </xdr:from>
    <xdr:ext cx="534377" cy="259045"/>
    <xdr:sp macro="" textlink="">
      <xdr:nvSpPr>
        <xdr:cNvPr id="451" name="テキスト ボックス 450"/>
        <xdr:cNvSpPr txBox="1"/>
      </xdr:nvSpPr>
      <xdr:spPr>
        <a:xfrm>
          <a:off x="9372111" y="1672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17,582</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16814</xdr:rowOff>
    </xdr:from>
    <xdr:to>
      <xdr:col>12</xdr:col>
      <xdr:colOff>561975</xdr:colOff>
      <xdr:row>96</xdr:row>
      <xdr:rowOff>118414</xdr:rowOff>
    </xdr:to>
    <xdr:sp macro="" textlink="">
      <xdr:nvSpPr>
        <xdr:cNvPr id="452" name="フローチャート : 判断 451"/>
        <xdr:cNvSpPr/>
      </xdr:nvSpPr>
      <xdr:spPr>
        <a:xfrm>
          <a:off x="8699500" y="1647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134941</xdr:rowOff>
    </xdr:from>
    <xdr:ext cx="534377" cy="259045"/>
    <xdr:sp macro="" textlink="">
      <xdr:nvSpPr>
        <xdr:cNvPr id="453" name="テキスト ボックス 452"/>
        <xdr:cNvSpPr txBox="1"/>
      </xdr:nvSpPr>
      <xdr:spPr>
        <a:xfrm>
          <a:off x="8483111" y="1625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25,784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4" name="テキスト ボックス 45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5" name="テキスト ボックス 45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6" name="テキスト ボックス 45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7" name="テキスト ボックス 45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8" name="テキスト ボックス 45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61849</xdr:rowOff>
    </xdr:from>
    <xdr:to>
      <xdr:col>15</xdr:col>
      <xdr:colOff>231775</xdr:colOff>
      <xdr:row>97</xdr:row>
      <xdr:rowOff>163449</xdr:rowOff>
    </xdr:to>
    <xdr:sp macro="" textlink="">
      <xdr:nvSpPr>
        <xdr:cNvPr id="459" name="円/楕円 458"/>
        <xdr:cNvSpPr/>
      </xdr:nvSpPr>
      <xdr:spPr>
        <a:xfrm>
          <a:off x="10426700" y="1669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40276</xdr:rowOff>
    </xdr:from>
    <xdr:ext cx="534377" cy="259045"/>
    <xdr:sp macro="" textlink="">
      <xdr:nvSpPr>
        <xdr:cNvPr id="460" name="普通建設事業費 （ うち更新整備　）該当値テキスト"/>
        <xdr:cNvSpPr txBox="1"/>
      </xdr:nvSpPr>
      <xdr:spPr>
        <a:xfrm>
          <a:off x="10528300" y="1667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14,420</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11728</xdr:rowOff>
    </xdr:from>
    <xdr:to>
      <xdr:col>14</xdr:col>
      <xdr:colOff>79375</xdr:colOff>
      <xdr:row>96</xdr:row>
      <xdr:rowOff>113328</xdr:rowOff>
    </xdr:to>
    <xdr:sp macro="" textlink="">
      <xdr:nvSpPr>
        <xdr:cNvPr id="461" name="円/楕円 460"/>
        <xdr:cNvSpPr/>
      </xdr:nvSpPr>
      <xdr:spPr>
        <a:xfrm>
          <a:off x="9588500" y="164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129855</xdr:rowOff>
    </xdr:from>
    <xdr:ext cx="534377" cy="259045"/>
    <xdr:sp macro="" textlink="">
      <xdr:nvSpPr>
        <xdr:cNvPr id="462" name="テキスト ボックス 461"/>
        <xdr:cNvSpPr txBox="1"/>
      </xdr:nvSpPr>
      <xdr:spPr>
        <a:xfrm>
          <a:off x="9372111" y="1624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26,051</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76955</xdr:rowOff>
    </xdr:from>
    <xdr:to>
      <xdr:col>12</xdr:col>
      <xdr:colOff>561975</xdr:colOff>
      <xdr:row>97</xdr:row>
      <xdr:rowOff>7105</xdr:rowOff>
    </xdr:to>
    <xdr:sp macro="" textlink="">
      <xdr:nvSpPr>
        <xdr:cNvPr id="463" name="円/楕円 462"/>
        <xdr:cNvSpPr/>
      </xdr:nvSpPr>
      <xdr:spPr>
        <a:xfrm>
          <a:off x="8699500" y="165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169682</xdr:rowOff>
    </xdr:from>
    <xdr:ext cx="534377" cy="259045"/>
    <xdr:sp macro="" textlink="">
      <xdr:nvSpPr>
        <xdr:cNvPr id="464" name="テキスト ボックス 463"/>
        <xdr:cNvSpPr txBox="1"/>
      </xdr:nvSpPr>
      <xdr:spPr>
        <a:xfrm>
          <a:off x="8483111" y="1662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22,627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5" name="正方形/長方形 46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6" name="正方形/長方形 46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7" name="正方形/長方形 46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29/85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8" name="正方形/長方形 46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9" name="正方形/長方形 46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0" name="正方形/長方形 46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1" name="正方形/長方形 47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400</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2" name="正方形/長方形 47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3" name="テキスト ボックス 47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4" name="直線コネクタ 47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5" name="直線コネクタ 47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6" name="テキスト ボックス 475"/>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7" name="直線コネクタ 47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78" name="テキスト ボックス 477"/>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79" name="直線コネクタ 47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480" name="テキスト ボックス 479"/>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1" name="直線コネクタ 48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482" name="テキスト ボックス 481"/>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3" name="直線コネクタ 48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84" name="テキスト ボックス 48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55621</xdr:rowOff>
    </xdr:from>
    <xdr:to>
      <xdr:col>23</xdr:col>
      <xdr:colOff>516889</xdr:colOff>
      <xdr:row>38</xdr:row>
      <xdr:rowOff>139700</xdr:rowOff>
    </xdr:to>
    <xdr:cxnSp macro="">
      <xdr:nvCxnSpPr>
        <xdr:cNvPr id="486" name="直線コネクタ 485"/>
        <xdr:cNvCxnSpPr/>
      </xdr:nvCxnSpPr>
      <xdr:spPr>
        <a:xfrm flipV="1">
          <a:off x="16317595" y="5370571"/>
          <a:ext cx="1269" cy="128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3446</xdr:rowOff>
    </xdr:from>
    <xdr:ext cx="249299" cy="259045"/>
    <xdr:sp macro="" textlink="">
      <xdr:nvSpPr>
        <xdr:cNvPr id="487" name="災害復旧事業費最小値テキスト"/>
        <xdr:cNvSpPr txBox="1"/>
      </xdr:nvSpPr>
      <xdr:spPr>
        <a:xfrm>
          <a:off x="16370300" y="668999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8" name="直線コネクタ 487"/>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2298</xdr:rowOff>
    </xdr:from>
    <xdr:ext cx="534377" cy="259045"/>
    <xdr:sp macro="" textlink="">
      <xdr:nvSpPr>
        <xdr:cNvPr id="489" name="災害復旧事業費最大値テキスト"/>
        <xdr:cNvSpPr txBox="1"/>
      </xdr:nvSpPr>
      <xdr:spPr>
        <a:xfrm>
          <a:off x="16370300" y="514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28,089</a:t>
          </a:r>
          <a:endParaRPr kumimoji="1" lang="ja-JP" altLang="en-US" sz="1000" b="1">
            <a:latin typeface="ＭＳ Ｐゴシック"/>
          </a:endParaRPr>
        </a:p>
      </xdr:txBody>
    </xdr:sp>
    <xdr:clientData/>
  </xdr:oneCellAnchor>
  <xdr:twoCellAnchor>
    <xdr:from>
      <xdr:col>23</xdr:col>
      <xdr:colOff>428625</xdr:colOff>
      <xdr:row>31</xdr:row>
      <xdr:rowOff>55621</xdr:rowOff>
    </xdr:from>
    <xdr:to>
      <xdr:col>23</xdr:col>
      <xdr:colOff>606425</xdr:colOff>
      <xdr:row>31</xdr:row>
      <xdr:rowOff>55621</xdr:rowOff>
    </xdr:to>
    <xdr:cxnSp macro="">
      <xdr:nvCxnSpPr>
        <xdr:cNvPr id="490" name="直線コネクタ 489"/>
        <xdr:cNvCxnSpPr/>
      </xdr:nvCxnSpPr>
      <xdr:spPr>
        <a:xfrm>
          <a:off x="16230600" y="537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138511</xdr:rowOff>
    </xdr:from>
    <xdr:to>
      <xdr:col>23</xdr:col>
      <xdr:colOff>517525</xdr:colOff>
      <xdr:row>38</xdr:row>
      <xdr:rowOff>138877</xdr:rowOff>
    </xdr:to>
    <xdr:cxnSp macro="">
      <xdr:nvCxnSpPr>
        <xdr:cNvPr id="491" name="直線コネクタ 490"/>
        <xdr:cNvCxnSpPr/>
      </xdr:nvCxnSpPr>
      <xdr:spPr>
        <a:xfrm flipV="1">
          <a:off x="15481300" y="6653611"/>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92346</xdr:rowOff>
    </xdr:from>
    <xdr:ext cx="378565" cy="259045"/>
    <xdr:sp macro="" textlink="">
      <xdr:nvSpPr>
        <xdr:cNvPr id="492" name="災害復旧事業費平均値テキスト"/>
        <xdr:cNvSpPr txBox="1"/>
      </xdr:nvSpPr>
      <xdr:spPr>
        <a:xfrm>
          <a:off x="16370300" y="643599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425</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69469</xdr:rowOff>
    </xdr:from>
    <xdr:to>
      <xdr:col>23</xdr:col>
      <xdr:colOff>568325</xdr:colOff>
      <xdr:row>38</xdr:row>
      <xdr:rowOff>171069</xdr:rowOff>
    </xdr:to>
    <xdr:sp macro="" textlink="">
      <xdr:nvSpPr>
        <xdr:cNvPr id="493" name="フローチャート : 判断 492"/>
        <xdr:cNvSpPr/>
      </xdr:nvSpPr>
      <xdr:spPr>
        <a:xfrm>
          <a:off x="162687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137963</xdr:rowOff>
    </xdr:from>
    <xdr:to>
      <xdr:col>22</xdr:col>
      <xdr:colOff>365125</xdr:colOff>
      <xdr:row>38</xdr:row>
      <xdr:rowOff>138877</xdr:rowOff>
    </xdr:to>
    <xdr:cxnSp macro="">
      <xdr:nvCxnSpPr>
        <xdr:cNvPr id="494" name="直線コネクタ 493"/>
        <xdr:cNvCxnSpPr/>
      </xdr:nvCxnSpPr>
      <xdr:spPr>
        <a:xfrm>
          <a:off x="14592300" y="6653063"/>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69012</xdr:rowOff>
    </xdr:from>
    <xdr:to>
      <xdr:col>22</xdr:col>
      <xdr:colOff>415925</xdr:colOff>
      <xdr:row>38</xdr:row>
      <xdr:rowOff>170612</xdr:rowOff>
    </xdr:to>
    <xdr:sp macro="" textlink="">
      <xdr:nvSpPr>
        <xdr:cNvPr id="495" name="フローチャート : 判断 494"/>
        <xdr:cNvSpPr/>
      </xdr:nvSpPr>
      <xdr:spPr>
        <a:xfrm>
          <a:off x="15430500" y="6584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37</xdr:row>
      <xdr:rowOff>15689</xdr:rowOff>
    </xdr:from>
    <xdr:ext cx="378565" cy="259045"/>
    <xdr:sp macro="" textlink="">
      <xdr:nvSpPr>
        <xdr:cNvPr id="496" name="テキスト ボックス 495"/>
        <xdr:cNvSpPr txBox="1"/>
      </xdr:nvSpPr>
      <xdr:spPr>
        <a:xfrm>
          <a:off x="15292017" y="63593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435</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137048</xdr:rowOff>
    </xdr:from>
    <xdr:to>
      <xdr:col>21</xdr:col>
      <xdr:colOff>161925</xdr:colOff>
      <xdr:row>38</xdr:row>
      <xdr:rowOff>137963</xdr:rowOff>
    </xdr:to>
    <xdr:cxnSp macro="">
      <xdr:nvCxnSpPr>
        <xdr:cNvPr id="497" name="直線コネクタ 496"/>
        <xdr:cNvCxnSpPr/>
      </xdr:nvCxnSpPr>
      <xdr:spPr>
        <a:xfrm>
          <a:off x="13703300" y="665214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82545</xdr:rowOff>
    </xdr:from>
    <xdr:to>
      <xdr:col>21</xdr:col>
      <xdr:colOff>212725</xdr:colOff>
      <xdr:row>38</xdr:row>
      <xdr:rowOff>12695</xdr:rowOff>
    </xdr:to>
    <xdr:sp macro="" textlink="">
      <xdr:nvSpPr>
        <xdr:cNvPr id="498" name="フローチャート : 判断 497"/>
        <xdr:cNvSpPr/>
      </xdr:nvSpPr>
      <xdr:spPr>
        <a:xfrm>
          <a:off x="14541500" y="642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29222</xdr:rowOff>
    </xdr:from>
    <xdr:ext cx="469744" cy="259045"/>
    <xdr:sp macro="" textlink="">
      <xdr:nvSpPr>
        <xdr:cNvPr id="499" name="テキスト ボックス 498"/>
        <xdr:cNvSpPr txBox="1"/>
      </xdr:nvSpPr>
      <xdr:spPr>
        <a:xfrm>
          <a:off x="14357427" y="620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3,889</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121915</xdr:rowOff>
    </xdr:from>
    <xdr:to>
      <xdr:col>19</xdr:col>
      <xdr:colOff>644525</xdr:colOff>
      <xdr:row>38</xdr:row>
      <xdr:rowOff>137048</xdr:rowOff>
    </xdr:to>
    <xdr:cxnSp macro="">
      <xdr:nvCxnSpPr>
        <xdr:cNvPr id="500" name="直線コネクタ 499"/>
        <xdr:cNvCxnSpPr/>
      </xdr:nvCxnSpPr>
      <xdr:spPr>
        <a:xfrm>
          <a:off x="12814300" y="6637015"/>
          <a:ext cx="889000" cy="1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69332</xdr:rowOff>
    </xdr:from>
    <xdr:to>
      <xdr:col>20</xdr:col>
      <xdr:colOff>9525</xdr:colOff>
      <xdr:row>37</xdr:row>
      <xdr:rowOff>170932</xdr:rowOff>
    </xdr:to>
    <xdr:sp macro="" textlink="">
      <xdr:nvSpPr>
        <xdr:cNvPr id="501" name="フローチャート : 判断 500"/>
        <xdr:cNvSpPr/>
      </xdr:nvSpPr>
      <xdr:spPr>
        <a:xfrm>
          <a:off x="13652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16009</xdr:rowOff>
    </xdr:from>
    <xdr:ext cx="469744" cy="259045"/>
    <xdr:sp macro="" textlink="">
      <xdr:nvSpPr>
        <xdr:cNvPr id="502" name="テキスト ボックス 501"/>
        <xdr:cNvSpPr txBox="1"/>
      </xdr:nvSpPr>
      <xdr:spPr>
        <a:xfrm>
          <a:off x="13468427"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4,178</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40254</xdr:rowOff>
    </xdr:from>
    <xdr:to>
      <xdr:col>18</xdr:col>
      <xdr:colOff>492125</xdr:colOff>
      <xdr:row>37</xdr:row>
      <xdr:rowOff>141854</xdr:rowOff>
    </xdr:to>
    <xdr:sp macro="" textlink="">
      <xdr:nvSpPr>
        <xdr:cNvPr id="503" name="フローチャート : 判断 502"/>
        <xdr:cNvSpPr/>
      </xdr:nvSpPr>
      <xdr:spPr>
        <a:xfrm>
          <a:off x="12763500" y="638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35</xdr:row>
      <xdr:rowOff>158381</xdr:rowOff>
    </xdr:from>
    <xdr:ext cx="469744" cy="259045"/>
    <xdr:sp macro="" textlink="">
      <xdr:nvSpPr>
        <xdr:cNvPr id="504" name="テキスト ボックス 503"/>
        <xdr:cNvSpPr txBox="1"/>
      </xdr:nvSpPr>
      <xdr:spPr>
        <a:xfrm>
          <a:off x="12579427" y="615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5" name="テキスト ボックス 50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6" name="テキスト ボックス 50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7" name="テキスト ボックス 50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8" name="テキスト ボックス 50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9" name="テキスト ボックス 50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87711</xdr:rowOff>
    </xdr:from>
    <xdr:to>
      <xdr:col>23</xdr:col>
      <xdr:colOff>568325</xdr:colOff>
      <xdr:row>39</xdr:row>
      <xdr:rowOff>17861</xdr:rowOff>
    </xdr:to>
    <xdr:sp macro="" textlink="">
      <xdr:nvSpPr>
        <xdr:cNvPr id="510" name="円/楕円 509"/>
        <xdr:cNvSpPr/>
      </xdr:nvSpPr>
      <xdr:spPr>
        <a:xfrm>
          <a:off x="16268700" y="660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47896</xdr:rowOff>
    </xdr:from>
    <xdr:ext cx="313932" cy="259045"/>
    <xdr:sp macro="" textlink="">
      <xdr:nvSpPr>
        <xdr:cNvPr id="511" name="災害復旧事業費該当値テキスト"/>
        <xdr:cNvSpPr txBox="1"/>
      </xdr:nvSpPr>
      <xdr:spPr>
        <a:xfrm>
          <a:off x="16370300" y="65629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88077</xdr:rowOff>
    </xdr:from>
    <xdr:to>
      <xdr:col>22</xdr:col>
      <xdr:colOff>415925</xdr:colOff>
      <xdr:row>39</xdr:row>
      <xdr:rowOff>18227</xdr:rowOff>
    </xdr:to>
    <xdr:sp macro="" textlink="">
      <xdr:nvSpPr>
        <xdr:cNvPr id="512" name="円/楕円 511"/>
        <xdr:cNvSpPr/>
      </xdr:nvSpPr>
      <xdr:spPr>
        <a:xfrm>
          <a:off x="15430500" y="660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39</xdr:row>
      <xdr:rowOff>9354</xdr:rowOff>
    </xdr:from>
    <xdr:ext cx="313932" cy="259045"/>
    <xdr:sp macro="" textlink="">
      <xdr:nvSpPr>
        <xdr:cNvPr id="513" name="テキスト ボックス 512"/>
        <xdr:cNvSpPr txBox="1"/>
      </xdr:nvSpPr>
      <xdr:spPr>
        <a:xfrm>
          <a:off x="15324333" y="66959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87163</xdr:rowOff>
    </xdr:from>
    <xdr:to>
      <xdr:col>21</xdr:col>
      <xdr:colOff>212725</xdr:colOff>
      <xdr:row>39</xdr:row>
      <xdr:rowOff>17313</xdr:rowOff>
    </xdr:to>
    <xdr:sp macro="" textlink="">
      <xdr:nvSpPr>
        <xdr:cNvPr id="514" name="円/楕円 513"/>
        <xdr:cNvSpPr/>
      </xdr:nvSpPr>
      <xdr:spPr>
        <a:xfrm>
          <a:off x="14541500" y="660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4958</xdr:colOff>
      <xdr:row>39</xdr:row>
      <xdr:rowOff>8440</xdr:rowOff>
    </xdr:from>
    <xdr:ext cx="313932" cy="259045"/>
    <xdr:sp macro="" textlink="">
      <xdr:nvSpPr>
        <xdr:cNvPr id="515" name="テキスト ボックス 514"/>
        <xdr:cNvSpPr txBox="1"/>
      </xdr:nvSpPr>
      <xdr:spPr>
        <a:xfrm>
          <a:off x="14435333" y="66949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86248</xdr:rowOff>
    </xdr:from>
    <xdr:to>
      <xdr:col>20</xdr:col>
      <xdr:colOff>9525</xdr:colOff>
      <xdr:row>39</xdr:row>
      <xdr:rowOff>16398</xdr:rowOff>
    </xdr:to>
    <xdr:sp macro="" textlink="">
      <xdr:nvSpPr>
        <xdr:cNvPr id="516" name="円/楕円 515"/>
        <xdr:cNvSpPr/>
      </xdr:nvSpPr>
      <xdr:spPr>
        <a:xfrm>
          <a:off x="13652500" y="660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487558</xdr:colOff>
      <xdr:row>39</xdr:row>
      <xdr:rowOff>7525</xdr:rowOff>
    </xdr:from>
    <xdr:ext cx="313932" cy="259045"/>
    <xdr:sp macro="" textlink="">
      <xdr:nvSpPr>
        <xdr:cNvPr id="517" name="テキスト ボックス 516"/>
        <xdr:cNvSpPr txBox="1"/>
      </xdr:nvSpPr>
      <xdr:spPr>
        <a:xfrm>
          <a:off x="13546333" y="66940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71115</xdr:rowOff>
    </xdr:from>
    <xdr:to>
      <xdr:col>18</xdr:col>
      <xdr:colOff>492125</xdr:colOff>
      <xdr:row>39</xdr:row>
      <xdr:rowOff>1265</xdr:rowOff>
    </xdr:to>
    <xdr:sp macro="" textlink="">
      <xdr:nvSpPr>
        <xdr:cNvPr id="518" name="円/楕円 517"/>
        <xdr:cNvSpPr/>
      </xdr:nvSpPr>
      <xdr:spPr>
        <a:xfrm>
          <a:off x="12763500" y="658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38</xdr:row>
      <xdr:rowOff>163842</xdr:rowOff>
    </xdr:from>
    <xdr:ext cx="378565" cy="259045"/>
    <xdr:sp macro="" textlink="">
      <xdr:nvSpPr>
        <xdr:cNvPr id="519" name="テキスト ボックス 518"/>
        <xdr:cNvSpPr txBox="1"/>
      </xdr:nvSpPr>
      <xdr:spPr>
        <a:xfrm>
          <a:off x="12625017" y="6678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0" name="正方形/長方形 51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1" name="正方形/長方形 52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2" name="正方形/長方形 52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3" name="正方形/長方形 52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4" name="正方形/長方形 52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5" name="正方形/長方形 52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6" name="正方形/長方形 52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7" name="正方形/長方形 52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8" name="テキスト ボックス 52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9" name="直線コネクタ 52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0" name="直線コネクタ 52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1" name="テキスト ボックス 53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2" name="直線コネクタ 53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3" name="テキスト ボックス 53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5" name="直線コネクタ 53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7" name="直線コネクタ 53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9" name="直線コネクタ 53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0" name="直線コネクタ 53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2" name="フローチャート : 判断 54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3" name="直線コネクタ 54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4" name="フローチャート : 判断 54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5" name="テキスト ボックス 544"/>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6" name="直線コネクタ 54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7" name="フローチャート : 判断 54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8" name="テキスト ボックス 547"/>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9" name="直線コネクタ 54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0" name="フローチャート : 判断 54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1" name="テキスト ボックス 550"/>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2" name="フローチャート : 判断 55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3" name="テキスト ボックス 552"/>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4" name="テキスト ボックス 55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5" name="テキスト ボックス 55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6" name="テキスト ボックス 55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7" name="テキスト ボックス 55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8" name="テキスト ボックス 55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9" name="円/楕円 55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1" name="円/楕円 56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2" name="テキスト ボックス 561"/>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3" name="円/楕円 56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4" name="テキスト ボックス 563"/>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5" name="円/楕円 56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6" name="テキスト ボックス 565"/>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7" name="円/楕円 56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8" name="テキスト ボックス 567"/>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9" name="正方形/長方形 56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0" name="正方形/長方形 56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1" name="正方形/長方形 57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2" name="正方形/長方形 57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3" name="正方形/長方形 57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4" name="正方形/長方形 57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5" name="正方形/長方形 57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6" name="正方形/長方形 57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7" name="テキスト ボックス 57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8" name="直線コネクタ 57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139700</xdr:rowOff>
    </xdr:from>
    <xdr:to>
      <xdr:col>24</xdr:col>
      <xdr:colOff>644525</xdr:colOff>
      <xdr:row>79</xdr:row>
      <xdr:rowOff>139700</xdr:rowOff>
    </xdr:to>
    <xdr:cxnSp macro="">
      <xdr:nvCxnSpPr>
        <xdr:cNvPr id="579" name="直線コネクタ 578"/>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168927</xdr:rowOff>
    </xdr:from>
    <xdr:ext cx="248786" cy="259045"/>
    <xdr:sp macro="" textlink="">
      <xdr:nvSpPr>
        <xdr:cNvPr id="580" name="テキスト ボックス 579"/>
        <xdr:cNvSpPr txBox="1"/>
      </xdr:nvSpPr>
      <xdr:spPr>
        <a:xfrm>
          <a:off x="12197214" y="1354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78</xdr:row>
      <xdr:rowOff>25400</xdr:rowOff>
    </xdr:from>
    <xdr:to>
      <xdr:col>24</xdr:col>
      <xdr:colOff>644525</xdr:colOff>
      <xdr:row>78</xdr:row>
      <xdr:rowOff>25400</xdr:rowOff>
    </xdr:to>
    <xdr:cxnSp macro="">
      <xdr:nvCxnSpPr>
        <xdr:cNvPr id="581" name="直線コネクタ 580"/>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77</xdr:row>
      <xdr:rowOff>54627</xdr:rowOff>
    </xdr:from>
    <xdr:ext cx="531299" cy="259045"/>
    <xdr:sp macro="" textlink="">
      <xdr:nvSpPr>
        <xdr:cNvPr id="582" name="テキスト ボックス 581"/>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76</xdr:row>
      <xdr:rowOff>82550</xdr:rowOff>
    </xdr:from>
    <xdr:to>
      <xdr:col>24</xdr:col>
      <xdr:colOff>644525</xdr:colOff>
      <xdr:row>76</xdr:row>
      <xdr:rowOff>82550</xdr:rowOff>
    </xdr:to>
    <xdr:cxnSp macro="">
      <xdr:nvCxnSpPr>
        <xdr:cNvPr id="583" name="直線コネクタ 582"/>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111777</xdr:rowOff>
    </xdr:from>
    <xdr:ext cx="531299" cy="259045"/>
    <xdr:sp macro="" textlink="">
      <xdr:nvSpPr>
        <xdr:cNvPr id="584" name="テキスト ボックス 583"/>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5" name="直線コネクタ 58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586" name="テキスト ボックス 58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73</xdr:row>
      <xdr:rowOff>25400</xdr:rowOff>
    </xdr:from>
    <xdr:to>
      <xdr:col>24</xdr:col>
      <xdr:colOff>644525</xdr:colOff>
      <xdr:row>73</xdr:row>
      <xdr:rowOff>25400</xdr:rowOff>
    </xdr:to>
    <xdr:cxnSp macro="">
      <xdr:nvCxnSpPr>
        <xdr:cNvPr id="587" name="直線コネクタ 586"/>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54627</xdr:rowOff>
    </xdr:from>
    <xdr:ext cx="531299" cy="259045"/>
    <xdr:sp macro="" textlink="">
      <xdr:nvSpPr>
        <xdr:cNvPr id="588" name="テキスト ボックス 587"/>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89" name="直線コネクタ 588"/>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90" name="テキスト ボックス 589"/>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69</xdr:row>
      <xdr:rowOff>139700</xdr:rowOff>
    </xdr:from>
    <xdr:to>
      <xdr:col>24</xdr:col>
      <xdr:colOff>644525</xdr:colOff>
      <xdr:row>69</xdr:row>
      <xdr:rowOff>139700</xdr:rowOff>
    </xdr:to>
    <xdr:cxnSp macro="">
      <xdr:nvCxnSpPr>
        <xdr:cNvPr id="591" name="直線コネクタ 590"/>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68</xdr:row>
      <xdr:rowOff>168927</xdr:rowOff>
    </xdr:from>
    <xdr:ext cx="595419" cy="259045"/>
    <xdr:sp macro="" textlink="">
      <xdr:nvSpPr>
        <xdr:cNvPr id="592" name="テキスト ボックス 591"/>
        <xdr:cNvSpPr txBox="1"/>
      </xdr:nvSpPr>
      <xdr:spPr>
        <a:xfrm>
          <a:off x="11850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3" name="直線コネクタ 59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4" name="テキスト ボックス 59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153788</xdr:rowOff>
    </xdr:from>
    <xdr:to>
      <xdr:col>23</xdr:col>
      <xdr:colOff>516889</xdr:colOff>
      <xdr:row>79</xdr:row>
      <xdr:rowOff>11027</xdr:rowOff>
    </xdr:to>
    <xdr:cxnSp macro="">
      <xdr:nvCxnSpPr>
        <xdr:cNvPr id="596" name="直線コネクタ 595"/>
        <xdr:cNvCxnSpPr/>
      </xdr:nvCxnSpPr>
      <xdr:spPr>
        <a:xfrm flipV="1">
          <a:off x="16317595" y="12155288"/>
          <a:ext cx="1269" cy="1400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14854</xdr:rowOff>
    </xdr:from>
    <xdr:ext cx="469744" cy="259045"/>
    <xdr:sp macro="" textlink="">
      <xdr:nvSpPr>
        <xdr:cNvPr id="597" name="公債費最小値テキスト"/>
        <xdr:cNvSpPr txBox="1"/>
      </xdr:nvSpPr>
      <xdr:spPr>
        <a:xfrm>
          <a:off x="16370300" y="1355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9,006</a:t>
          </a:r>
          <a:endParaRPr kumimoji="1" lang="ja-JP" altLang="en-US" sz="1000" b="1">
            <a:latin typeface="ＭＳ Ｐゴシック"/>
          </a:endParaRPr>
        </a:p>
      </xdr:txBody>
    </xdr:sp>
    <xdr:clientData/>
  </xdr:oneCellAnchor>
  <xdr:twoCellAnchor>
    <xdr:from>
      <xdr:col>23</xdr:col>
      <xdr:colOff>428625</xdr:colOff>
      <xdr:row>79</xdr:row>
      <xdr:rowOff>11027</xdr:rowOff>
    </xdr:from>
    <xdr:to>
      <xdr:col>23</xdr:col>
      <xdr:colOff>606425</xdr:colOff>
      <xdr:row>79</xdr:row>
      <xdr:rowOff>11027</xdr:rowOff>
    </xdr:to>
    <xdr:cxnSp macro="">
      <xdr:nvCxnSpPr>
        <xdr:cNvPr id="598" name="直線コネクタ 597"/>
        <xdr:cNvCxnSpPr/>
      </xdr:nvCxnSpPr>
      <xdr:spPr>
        <a:xfrm>
          <a:off x="16230600" y="13555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100465</xdr:rowOff>
    </xdr:from>
    <xdr:ext cx="599010" cy="259045"/>
    <xdr:sp macro="" textlink="">
      <xdr:nvSpPr>
        <xdr:cNvPr id="599" name="公債費最大値テキスト"/>
        <xdr:cNvSpPr txBox="1"/>
      </xdr:nvSpPr>
      <xdr:spPr>
        <a:xfrm>
          <a:off x="16370300" y="1193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107,014</a:t>
          </a:r>
          <a:endParaRPr kumimoji="1" lang="ja-JP" altLang="en-US" sz="1000" b="1">
            <a:latin typeface="ＭＳ Ｐゴシック"/>
          </a:endParaRPr>
        </a:p>
      </xdr:txBody>
    </xdr:sp>
    <xdr:clientData/>
  </xdr:oneCellAnchor>
  <xdr:twoCellAnchor>
    <xdr:from>
      <xdr:col>23</xdr:col>
      <xdr:colOff>428625</xdr:colOff>
      <xdr:row>70</xdr:row>
      <xdr:rowOff>153788</xdr:rowOff>
    </xdr:from>
    <xdr:to>
      <xdr:col>23</xdr:col>
      <xdr:colOff>606425</xdr:colOff>
      <xdr:row>70</xdr:row>
      <xdr:rowOff>153788</xdr:rowOff>
    </xdr:to>
    <xdr:cxnSp macro="">
      <xdr:nvCxnSpPr>
        <xdr:cNvPr id="600" name="直線コネクタ 599"/>
        <xdr:cNvCxnSpPr/>
      </xdr:nvCxnSpPr>
      <xdr:spPr>
        <a:xfrm>
          <a:off x="16230600" y="12155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159573</xdr:rowOff>
    </xdr:from>
    <xdr:to>
      <xdr:col>23</xdr:col>
      <xdr:colOff>517525</xdr:colOff>
      <xdr:row>77</xdr:row>
      <xdr:rowOff>164117</xdr:rowOff>
    </xdr:to>
    <xdr:cxnSp macro="">
      <xdr:nvCxnSpPr>
        <xdr:cNvPr id="601" name="直線コネクタ 600"/>
        <xdr:cNvCxnSpPr/>
      </xdr:nvCxnSpPr>
      <xdr:spPr>
        <a:xfrm>
          <a:off x="15481300" y="13361223"/>
          <a:ext cx="838200" cy="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96832</xdr:rowOff>
    </xdr:from>
    <xdr:ext cx="534377" cy="259045"/>
    <xdr:sp macro="" textlink="">
      <xdr:nvSpPr>
        <xdr:cNvPr id="602" name="公債費平均値テキスト"/>
        <xdr:cNvSpPr txBox="1"/>
      </xdr:nvSpPr>
      <xdr:spPr>
        <a:xfrm>
          <a:off x="16370300" y="12955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37,046</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73955</xdr:rowOff>
    </xdr:from>
    <xdr:to>
      <xdr:col>23</xdr:col>
      <xdr:colOff>568325</xdr:colOff>
      <xdr:row>77</xdr:row>
      <xdr:rowOff>4105</xdr:rowOff>
    </xdr:to>
    <xdr:sp macro="" textlink="">
      <xdr:nvSpPr>
        <xdr:cNvPr id="603" name="フローチャート : 判断 602"/>
        <xdr:cNvSpPr/>
      </xdr:nvSpPr>
      <xdr:spPr>
        <a:xfrm>
          <a:off x="16268700" y="1310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141086</xdr:rowOff>
    </xdr:from>
    <xdr:to>
      <xdr:col>22</xdr:col>
      <xdr:colOff>365125</xdr:colOff>
      <xdr:row>77</xdr:row>
      <xdr:rowOff>159573</xdr:rowOff>
    </xdr:to>
    <xdr:cxnSp macro="">
      <xdr:nvCxnSpPr>
        <xdr:cNvPr id="604" name="直線コネクタ 603"/>
        <xdr:cNvCxnSpPr/>
      </xdr:nvCxnSpPr>
      <xdr:spPr>
        <a:xfrm>
          <a:off x="14592300" y="13342736"/>
          <a:ext cx="889000" cy="1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103374</xdr:rowOff>
    </xdr:from>
    <xdr:to>
      <xdr:col>22</xdr:col>
      <xdr:colOff>415925</xdr:colOff>
      <xdr:row>77</xdr:row>
      <xdr:rowOff>33524</xdr:rowOff>
    </xdr:to>
    <xdr:sp macro="" textlink="">
      <xdr:nvSpPr>
        <xdr:cNvPr id="605" name="フローチャート : 判断 604"/>
        <xdr:cNvSpPr/>
      </xdr:nvSpPr>
      <xdr:spPr>
        <a:xfrm>
          <a:off x="15430500" y="13133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50051</xdr:rowOff>
    </xdr:from>
    <xdr:ext cx="534377" cy="259045"/>
    <xdr:sp macro="" textlink="">
      <xdr:nvSpPr>
        <xdr:cNvPr id="606" name="テキスト ボックス 605"/>
        <xdr:cNvSpPr txBox="1"/>
      </xdr:nvSpPr>
      <xdr:spPr>
        <a:xfrm>
          <a:off x="15214111" y="1290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34,987</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113268</xdr:rowOff>
    </xdr:from>
    <xdr:to>
      <xdr:col>21</xdr:col>
      <xdr:colOff>161925</xdr:colOff>
      <xdr:row>77</xdr:row>
      <xdr:rowOff>141086</xdr:rowOff>
    </xdr:to>
    <xdr:cxnSp macro="">
      <xdr:nvCxnSpPr>
        <xdr:cNvPr id="607" name="直線コネクタ 606"/>
        <xdr:cNvCxnSpPr/>
      </xdr:nvCxnSpPr>
      <xdr:spPr>
        <a:xfrm>
          <a:off x="13703300" y="13314918"/>
          <a:ext cx="889000" cy="2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131949</xdr:rowOff>
    </xdr:from>
    <xdr:to>
      <xdr:col>21</xdr:col>
      <xdr:colOff>212725</xdr:colOff>
      <xdr:row>76</xdr:row>
      <xdr:rowOff>62099</xdr:rowOff>
    </xdr:to>
    <xdr:sp macro="" textlink="">
      <xdr:nvSpPr>
        <xdr:cNvPr id="608" name="フローチャート : 判断 607"/>
        <xdr:cNvSpPr/>
      </xdr:nvSpPr>
      <xdr:spPr>
        <a:xfrm>
          <a:off x="14541500" y="12990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78626</xdr:rowOff>
    </xdr:from>
    <xdr:ext cx="534377" cy="259045"/>
    <xdr:sp macro="" textlink="">
      <xdr:nvSpPr>
        <xdr:cNvPr id="609" name="テキスト ボックス 608"/>
        <xdr:cNvSpPr txBox="1"/>
      </xdr:nvSpPr>
      <xdr:spPr>
        <a:xfrm>
          <a:off x="14325111" y="1276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44,987</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82522</xdr:rowOff>
    </xdr:from>
    <xdr:to>
      <xdr:col>19</xdr:col>
      <xdr:colOff>644525</xdr:colOff>
      <xdr:row>77</xdr:row>
      <xdr:rowOff>113268</xdr:rowOff>
    </xdr:to>
    <xdr:cxnSp macro="">
      <xdr:nvCxnSpPr>
        <xdr:cNvPr id="610" name="直線コネクタ 609"/>
        <xdr:cNvCxnSpPr/>
      </xdr:nvCxnSpPr>
      <xdr:spPr>
        <a:xfrm>
          <a:off x="12814300" y="13284172"/>
          <a:ext cx="889000" cy="3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134248</xdr:rowOff>
    </xdr:from>
    <xdr:to>
      <xdr:col>20</xdr:col>
      <xdr:colOff>9525</xdr:colOff>
      <xdr:row>76</xdr:row>
      <xdr:rowOff>64399</xdr:rowOff>
    </xdr:to>
    <xdr:sp macro="" textlink="">
      <xdr:nvSpPr>
        <xdr:cNvPr id="611" name="フローチャート : 判断 610"/>
        <xdr:cNvSpPr/>
      </xdr:nvSpPr>
      <xdr:spPr>
        <a:xfrm>
          <a:off x="13652500" y="1299299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80925</xdr:rowOff>
    </xdr:from>
    <xdr:ext cx="534377" cy="259045"/>
    <xdr:sp macro="" textlink="">
      <xdr:nvSpPr>
        <xdr:cNvPr id="612" name="テキスト ボックス 611"/>
        <xdr:cNvSpPr txBox="1"/>
      </xdr:nvSpPr>
      <xdr:spPr>
        <a:xfrm>
          <a:off x="13436111" y="1276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44,826</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132205</xdr:rowOff>
    </xdr:from>
    <xdr:to>
      <xdr:col>18</xdr:col>
      <xdr:colOff>492125</xdr:colOff>
      <xdr:row>76</xdr:row>
      <xdr:rowOff>62356</xdr:rowOff>
    </xdr:to>
    <xdr:sp macro="" textlink="">
      <xdr:nvSpPr>
        <xdr:cNvPr id="613" name="フローチャート : 判断 612"/>
        <xdr:cNvSpPr/>
      </xdr:nvSpPr>
      <xdr:spPr>
        <a:xfrm>
          <a:off x="12763500" y="1299095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78882</xdr:rowOff>
    </xdr:from>
    <xdr:ext cx="534377" cy="259045"/>
    <xdr:sp macro="" textlink="">
      <xdr:nvSpPr>
        <xdr:cNvPr id="614" name="テキスト ボックス 613"/>
        <xdr:cNvSpPr txBox="1"/>
      </xdr:nvSpPr>
      <xdr:spPr>
        <a:xfrm>
          <a:off x="12547111" y="12766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5" name="テキスト ボックス 61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6" name="テキスト ボックス 61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7" name="テキスト ボックス 61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8" name="テキスト ボックス 61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9" name="テキスト ボックス 61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113317</xdr:rowOff>
    </xdr:from>
    <xdr:to>
      <xdr:col>23</xdr:col>
      <xdr:colOff>568325</xdr:colOff>
      <xdr:row>78</xdr:row>
      <xdr:rowOff>43467</xdr:rowOff>
    </xdr:to>
    <xdr:sp macro="" textlink="">
      <xdr:nvSpPr>
        <xdr:cNvPr id="620" name="円/楕円 619"/>
        <xdr:cNvSpPr/>
      </xdr:nvSpPr>
      <xdr:spPr>
        <a:xfrm>
          <a:off x="16268700" y="1331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91744</xdr:rowOff>
    </xdr:from>
    <xdr:ext cx="534377" cy="259045"/>
    <xdr:sp macro="" textlink="">
      <xdr:nvSpPr>
        <xdr:cNvPr id="621" name="公債費該当値テキスト"/>
        <xdr:cNvSpPr txBox="1"/>
      </xdr:nvSpPr>
      <xdr:spPr>
        <a:xfrm>
          <a:off x="16370300" y="1329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22,291</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108773</xdr:rowOff>
    </xdr:from>
    <xdr:to>
      <xdr:col>22</xdr:col>
      <xdr:colOff>415925</xdr:colOff>
      <xdr:row>78</xdr:row>
      <xdr:rowOff>38923</xdr:rowOff>
    </xdr:to>
    <xdr:sp macro="" textlink="">
      <xdr:nvSpPr>
        <xdr:cNvPr id="622" name="円/楕円 621"/>
        <xdr:cNvSpPr/>
      </xdr:nvSpPr>
      <xdr:spPr>
        <a:xfrm>
          <a:off x="15430500" y="1331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30050</xdr:rowOff>
    </xdr:from>
    <xdr:ext cx="534377" cy="259045"/>
    <xdr:sp macro="" textlink="">
      <xdr:nvSpPr>
        <xdr:cNvPr id="623" name="テキスト ボックス 622"/>
        <xdr:cNvSpPr txBox="1"/>
      </xdr:nvSpPr>
      <xdr:spPr>
        <a:xfrm>
          <a:off x="15214111" y="1340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22,609</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90286</xdr:rowOff>
    </xdr:from>
    <xdr:to>
      <xdr:col>21</xdr:col>
      <xdr:colOff>212725</xdr:colOff>
      <xdr:row>78</xdr:row>
      <xdr:rowOff>20436</xdr:rowOff>
    </xdr:to>
    <xdr:sp macro="" textlink="">
      <xdr:nvSpPr>
        <xdr:cNvPr id="624" name="円/楕円 623"/>
        <xdr:cNvSpPr/>
      </xdr:nvSpPr>
      <xdr:spPr>
        <a:xfrm>
          <a:off x="14541500" y="1329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11563</xdr:rowOff>
    </xdr:from>
    <xdr:ext cx="534377" cy="259045"/>
    <xdr:sp macro="" textlink="">
      <xdr:nvSpPr>
        <xdr:cNvPr id="625" name="テキスト ボックス 624"/>
        <xdr:cNvSpPr txBox="1"/>
      </xdr:nvSpPr>
      <xdr:spPr>
        <a:xfrm>
          <a:off x="14325111" y="1338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23,903</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62468</xdr:rowOff>
    </xdr:from>
    <xdr:to>
      <xdr:col>20</xdr:col>
      <xdr:colOff>9525</xdr:colOff>
      <xdr:row>77</xdr:row>
      <xdr:rowOff>164068</xdr:rowOff>
    </xdr:to>
    <xdr:sp macro="" textlink="">
      <xdr:nvSpPr>
        <xdr:cNvPr id="626" name="円/楕円 625"/>
        <xdr:cNvSpPr/>
      </xdr:nvSpPr>
      <xdr:spPr>
        <a:xfrm>
          <a:off x="13652500" y="1326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155195</xdr:rowOff>
    </xdr:from>
    <xdr:ext cx="534377" cy="259045"/>
    <xdr:sp macro="" textlink="">
      <xdr:nvSpPr>
        <xdr:cNvPr id="627" name="テキスト ボックス 626"/>
        <xdr:cNvSpPr txBox="1"/>
      </xdr:nvSpPr>
      <xdr:spPr>
        <a:xfrm>
          <a:off x="13436111" y="1335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25,850</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31722</xdr:rowOff>
    </xdr:from>
    <xdr:to>
      <xdr:col>18</xdr:col>
      <xdr:colOff>492125</xdr:colOff>
      <xdr:row>77</xdr:row>
      <xdr:rowOff>133322</xdr:rowOff>
    </xdr:to>
    <xdr:sp macro="" textlink="">
      <xdr:nvSpPr>
        <xdr:cNvPr id="628" name="円/楕円 627"/>
        <xdr:cNvSpPr/>
      </xdr:nvSpPr>
      <xdr:spPr>
        <a:xfrm>
          <a:off x="12763500" y="1323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124449</xdr:rowOff>
    </xdr:from>
    <xdr:ext cx="534377" cy="259045"/>
    <xdr:sp macro="" textlink="">
      <xdr:nvSpPr>
        <xdr:cNvPr id="629" name="テキスト ボックス 628"/>
        <xdr:cNvSpPr txBox="1"/>
      </xdr:nvSpPr>
      <xdr:spPr>
        <a:xfrm>
          <a:off x="12547111" y="1332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28,002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0" name="正方形/長方形 62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1" name="正方形/長方形 63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2" name="正方形/長方形 63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21/85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3" name="正方形/長方形 63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4" name="正方形/長方形 63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5" name="正方形/長方形 63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6" name="正方形/長方形 63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11,399</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7" name="正方形/長方形 63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8" name="テキスト ボックス 63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9" name="直線コネクタ 63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40" name="直線コネクタ 63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1" name="テキスト ボックス 64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2" name="直線コネクタ 64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95</xdr:row>
      <xdr:rowOff>54627</xdr:rowOff>
    </xdr:from>
    <xdr:ext cx="531299" cy="259045"/>
    <xdr:sp macro="" textlink="">
      <xdr:nvSpPr>
        <xdr:cNvPr id="643" name="テキスト ボックス 642"/>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4" name="直線コネクタ 64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45" name="テキスト ボックス 644"/>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6" name="直線コネクタ 64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47" name="テキスト ボックス 646"/>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8" name="直線コネクタ 64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49" name="テキスト ボックス 64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95388</xdr:rowOff>
    </xdr:from>
    <xdr:to>
      <xdr:col>23</xdr:col>
      <xdr:colOff>516889</xdr:colOff>
      <xdr:row>98</xdr:row>
      <xdr:rowOff>139170</xdr:rowOff>
    </xdr:to>
    <xdr:cxnSp macro="">
      <xdr:nvCxnSpPr>
        <xdr:cNvPr id="651" name="直線コネクタ 650"/>
        <xdr:cNvCxnSpPr/>
      </xdr:nvCxnSpPr>
      <xdr:spPr>
        <a:xfrm flipV="1">
          <a:off x="16317595" y="15525888"/>
          <a:ext cx="1269" cy="1415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142997</xdr:rowOff>
    </xdr:from>
    <xdr:ext cx="313932" cy="259045"/>
    <xdr:sp macro="" textlink="">
      <xdr:nvSpPr>
        <xdr:cNvPr id="652" name="積立金最小値テキスト"/>
        <xdr:cNvSpPr txBox="1"/>
      </xdr:nvSpPr>
      <xdr:spPr>
        <a:xfrm>
          <a:off x="16370300" y="169450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a:t>
          </a:r>
          <a:endParaRPr kumimoji="1" lang="ja-JP" altLang="en-US" sz="1000" b="1">
            <a:latin typeface="ＭＳ Ｐゴシック"/>
          </a:endParaRPr>
        </a:p>
      </xdr:txBody>
    </xdr:sp>
    <xdr:clientData/>
  </xdr:oneCellAnchor>
  <xdr:twoCellAnchor>
    <xdr:from>
      <xdr:col>23</xdr:col>
      <xdr:colOff>428625</xdr:colOff>
      <xdr:row>98</xdr:row>
      <xdr:rowOff>139170</xdr:rowOff>
    </xdr:from>
    <xdr:to>
      <xdr:col>23</xdr:col>
      <xdr:colOff>606425</xdr:colOff>
      <xdr:row>98</xdr:row>
      <xdr:rowOff>139170</xdr:rowOff>
    </xdr:to>
    <xdr:cxnSp macro="">
      <xdr:nvCxnSpPr>
        <xdr:cNvPr id="653" name="直線コネクタ 652"/>
        <xdr:cNvCxnSpPr/>
      </xdr:nvCxnSpPr>
      <xdr:spPr>
        <a:xfrm>
          <a:off x="16230600" y="16941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42065</xdr:rowOff>
    </xdr:from>
    <xdr:ext cx="599010" cy="259045"/>
    <xdr:sp macro="" textlink="">
      <xdr:nvSpPr>
        <xdr:cNvPr id="654" name="積立金最大値テキスト"/>
        <xdr:cNvSpPr txBox="1"/>
      </xdr:nvSpPr>
      <xdr:spPr>
        <a:xfrm>
          <a:off x="16370300" y="15301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154,846</a:t>
          </a:r>
          <a:endParaRPr kumimoji="1" lang="ja-JP" altLang="en-US" sz="1000" b="1">
            <a:latin typeface="ＭＳ Ｐゴシック"/>
          </a:endParaRPr>
        </a:p>
      </xdr:txBody>
    </xdr:sp>
    <xdr:clientData/>
  </xdr:oneCellAnchor>
  <xdr:twoCellAnchor>
    <xdr:from>
      <xdr:col>23</xdr:col>
      <xdr:colOff>428625</xdr:colOff>
      <xdr:row>90</xdr:row>
      <xdr:rowOff>95388</xdr:rowOff>
    </xdr:from>
    <xdr:to>
      <xdr:col>23</xdr:col>
      <xdr:colOff>606425</xdr:colOff>
      <xdr:row>90</xdr:row>
      <xdr:rowOff>95388</xdr:rowOff>
    </xdr:to>
    <xdr:cxnSp macro="">
      <xdr:nvCxnSpPr>
        <xdr:cNvPr id="655" name="直線コネクタ 654"/>
        <xdr:cNvCxnSpPr/>
      </xdr:nvCxnSpPr>
      <xdr:spPr>
        <a:xfrm>
          <a:off x="16230600" y="15525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22053</xdr:rowOff>
    </xdr:from>
    <xdr:to>
      <xdr:col>23</xdr:col>
      <xdr:colOff>517525</xdr:colOff>
      <xdr:row>98</xdr:row>
      <xdr:rowOff>42179</xdr:rowOff>
    </xdr:to>
    <xdr:cxnSp macro="">
      <xdr:nvCxnSpPr>
        <xdr:cNvPr id="656" name="直線コネクタ 655"/>
        <xdr:cNvCxnSpPr/>
      </xdr:nvCxnSpPr>
      <xdr:spPr>
        <a:xfrm flipV="1">
          <a:off x="15481300" y="16824153"/>
          <a:ext cx="838200" cy="2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156033</xdr:rowOff>
    </xdr:from>
    <xdr:ext cx="469744" cy="259045"/>
    <xdr:sp macro="" textlink="">
      <xdr:nvSpPr>
        <xdr:cNvPr id="657" name="積立金平均値テキスト"/>
        <xdr:cNvSpPr txBox="1"/>
      </xdr:nvSpPr>
      <xdr:spPr>
        <a:xfrm>
          <a:off x="16370300" y="167866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9,049</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6156</xdr:rowOff>
    </xdr:from>
    <xdr:to>
      <xdr:col>23</xdr:col>
      <xdr:colOff>568325</xdr:colOff>
      <xdr:row>98</xdr:row>
      <xdr:rowOff>107756</xdr:rowOff>
    </xdr:to>
    <xdr:sp macro="" textlink="">
      <xdr:nvSpPr>
        <xdr:cNvPr id="658" name="フローチャート : 判断 657"/>
        <xdr:cNvSpPr/>
      </xdr:nvSpPr>
      <xdr:spPr>
        <a:xfrm>
          <a:off x="16268700" y="1680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42179</xdr:rowOff>
    </xdr:from>
    <xdr:to>
      <xdr:col>22</xdr:col>
      <xdr:colOff>365125</xdr:colOff>
      <xdr:row>98</xdr:row>
      <xdr:rowOff>88630</xdr:rowOff>
    </xdr:to>
    <xdr:cxnSp macro="">
      <xdr:nvCxnSpPr>
        <xdr:cNvPr id="659" name="直線コネクタ 658"/>
        <xdr:cNvCxnSpPr/>
      </xdr:nvCxnSpPr>
      <xdr:spPr>
        <a:xfrm flipV="1">
          <a:off x="14592300" y="16844279"/>
          <a:ext cx="889000" cy="4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138122</xdr:rowOff>
    </xdr:from>
    <xdr:to>
      <xdr:col>22</xdr:col>
      <xdr:colOff>415925</xdr:colOff>
      <xdr:row>98</xdr:row>
      <xdr:rowOff>68272</xdr:rowOff>
    </xdr:to>
    <xdr:sp macro="" textlink="">
      <xdr:nvSpPr>
        <xdr:cNvPr id="660" name="フローチャート : 判断 659"/>
        <xdr:cNvSpPr/>
      </xdr:nvSpPr>
      <xdr:spPr>
        <a:xfrm>
          <a:off x="15430500" y="1676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84799</xdr:rowOff>
    </xdr:from>
    <xdr:ext cx="534377" cy="259045"/>
    <xdr:sp macro="" textlink="">
      <xdr:nvSpPr>
        <xdr:cNvPr id="661" name="テキスト ボックス 660"/>
        <xdr:cNvSpPr txBox="1"/>
      </xdr:nvSpPr>
      <xdr:spPr>
        <a:xfrm>
          <a:off x="15214111" y="1654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13,367</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77319</xdr:rowOff>
    </xdr:from>
    <xdr:to>
      <xdr:col>21</xdr:col>
      <xdr:colOff>161925</xdr:colOff>
      <xdr:row>98</xdr:row>
      <xdr:rowOff>88630</xdr:rowOff>
    </xdr:to>
    <xdr:cxnSp macro="">
      <xdr:nvCxnSpPr>
        <xdr:cNvPr id="662" name="直線コネクタ 661"/>
        <xdr:cNvCxnSpPr/>
      </xdr:nvCxnSpPr>
      <xdr:spPr>
        <a:xfrm>
          <a:off x="13703300" y="16879419"/>
          <a:ext cx="889000" cy="1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102350</xdr:rowOff>
    </xdr:from>
    <xdr:to>
      <xdr:col>21</xdr:col>
      <xdr:colOff>212725</xdr:colOff>
      <xdr:row>98</xdr:row>
      <xdr:rowOff>32500</xdr:rowOff>
    </xdr:to>
    <xdr:sp macro="" textlink="">
      <xdr:nvSpPr>
        <xdr:cNvPr id="663" name="フローチャート : 判断 662"/>
        <xdr:cNvSpPr/>
      </xdr:nvSpPr>
      <xdr:spPr>
        <a:xfrm>
          <a:off x="14541500" y="167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49027</xdr:rowOff>
    </xdr:from>
    <xdr:ext cx="534377" cy="259045"/>
    <xdr:sp macro="" textlink="">
      <xdr:nvSpPr>
        <xdr:cNvPr id="664" name="テキスト ボックス 663"/>
        <xdr:cNvSpPr txBox="1"/>
      </xdr:nvSpPr>
      <xdr:spPr>
        <a:xfrm>
          <a:off x="14325111" y="1650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17,279</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71248</xdr:rowOff>
    </xdr:from>
    <xdr:to>
      <xdr:col>19</xdr:col>
      <xdr:colOff>644525</xdr:colOff>
      <xdr:row>98</xdr:row>
      <xdr:rowOff>77319</xdr:rowOff>
    </xdr:to>
    <xdr:cxnSp macro="">
      <xdr:nvCxnSpPr>
        <xdr:cNvPr id="665" name="直線コネクタ 664"/>
        <xdr:cNvCxnSpPr/>
      </xdr:nvCxnSpPr>
      <xdr:spPr>
        <a:xfrm>
          <a:off x="12814300" y="16873348"/>
          <a:ext cx="889000" cy="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78905</xdr:rowOff>
    </xdr:from>
    <xdr:to>
      <xdr:col>20</xdr:col>
      <xdr:colOff>9525</xdr:colOff>
      <xdr:row>98</xdr:row>
      <xdr:rowOff>9055</xdr:rowOff>
    </xdr:to>
    <xdr:sp macro="" textlink="">
      <xdr:nvSpPr>
        <xdr:cNvPr id="666" name="フローチャート : 判断 665"/>
        <xdr:cNvSpPr/>
      </xdr:nvSpPr>
      <xdr:spPr>
        <a:xfrm>
          <a:off x="13652500" y="1670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25582</xdr:rowOff>
    </xdr:from>
    <xdr:ext cx="534377" cy="259045"/>
    <xdr:sp macro="" textlink="">
      <xdr:nvSpPr>
        <xdr:cNvPr id="667" name="テキスト ボックス 666"/>
        <xdr:cNvSpPr txBox="1"/>
      </xdr:nvSpPr>
      <xdr:spPr>
        <a:xfrm>
          <a:off x="13436111" y="1648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19,843</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15537</xdr:rowOff>
    </xdr:from>
    <xdr:to>
      <xdr:col>18</xdr:col>
      <xdr:colOff>492125</xdr:colOff>
      <xdr:row>97</xdr:row>
      <xdr:rowOff>117137</xdr:rowOff>
    </xdr:to>
    <xdr:sp macro="" textlink="">
      <xdr:nvSpPr>
        <xdr:cNvPr id="668" name="フローチャート : 判断 667"/>
        <xdr:cNvSpPr/>
      </xdr:nvSpPr>
      <xdr:spPr>
        <a:xfrm>
          <a:off x="12763500" y="1664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133664</xdr:rowOff>
    </xdr:from>
    <xdr:ext cx="534377" cy="259045"/>
    <xdr:sp macro="" textlink="">
      <xdr:nvSpPr>
        <xdr:cNvPr id="669" name="テキスト ボックス 668"/>
        <xdr:cNvSpPr txBox="1"/>
      </xdr:nvSpPr>
      <xdr:spPr>
        <a:xfrm>
          <a:off x="12547111" y="1642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26,773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0" name="テキスト ボックス 66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1" name="テキスト ボックス 67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2" name="テキスト ボックス 67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3" name="テキスト ボックス 67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4" name="テキスト ボックス 67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142703</xdr:rowOff>
    </xdr:from>
    <xdr:to>
      <xdr:col>23</xdr:col>
      <xdr:colOff>568325</xdr:colOff>
      <xdr:row>98</xdr:row>
      <xdr:rowOff>72853</xdr:rowOff>
    </xdr:to>
    <xdr:sp macro="" textlink="">
      <xdr:nvSpPr>
        <xdr:cNvPr id="675" name="円/楕円 674"/>
        <xdr:cNvSpPr/>
      </xdr:nvSpPr>
      <xdr:spPr>
        <a:xfrm>
          <a:off x="16268700" y="1677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102080</xdr:rowOff>
    </xdr:from>
    <xdr:ext cx="534377" cy="259045"/>
    <xdr:sp macro="" textlink="">
      <xdr:nvSpPr>
        <xdr:cNvPr id="676" name="積立金該当値テキスト"/>
        <xdr:cNvSpPr txBox="1"/>
      </xdr:nvSpPr>
      <xdr:spPr>
        <a:xfrm>
          <a:off x="16370300" y="16561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12,866</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162829</xdr:rowOff>
    </xdr:from>
    <xdr:to>
      <xdr:col>22</xdr:col>
      <xdr:colOff>415925</xdr:colOff>
      <xdr:row>98</xdr:row>
      <xdr:rowOff>92979</xdr:rowOff>
    </xdr:to>
    <xdr:sp macro="" textlink="">
      <xdr:nvSpPr>
        <xdr:cNvPr id="677" name="円/楕円 676"/>
        <xdr:cNvSpPr/>
      </xdr:nvSpPr>
      <xdr:spPr>
        <a:xfrm>
          <a:off x="15430500" y="1679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84106</xdr:rowOff>
    </xdr:from>
    <xdr:ext cx="534377" cy="259045"/>
    <xdr:sp macro="" textlink="">
      <xdr:nvSpPr>
        <xdr:cNvPr id="678" name="テキスト ボックス 677"/>
        <xdr:cNvSpPr txBox="1"/>
      </xdr:nvSpPr>
      <xdr:spPr>
        <a:xfrm>
          <a:off x="15214111" y="168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10,665</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37830</xdr:rowOff>
    </xdr:from>
    <xdr:to>
      <xdr:col>21</xdr:col>
      <xdr:colOff>212725</xdr:colOff>
      <xdr:row>98</xdr:row>
      <xdr:rowOff>139430</xdr:rowOff>
    </xdr:to>
    <xdr:sp macro="" textlink="">
      <xdr:nvSpPr>
        <xdr:cNvPr id="679" name="円/楕円 678"/>
        <xdr:cNvSpPr/>
      </xdr:nvSpPr>
      <xdr:spPr>
        <a:xfrm>
          <a:off x="14541500" y="1683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98</xdr:row>
      <xdr:rowOff>130557</xdr:rowOff>
    </xdr:from>
    <xdr:ext cx="469744" cy="259045"/>
    <xdr:sp macro="" textlink="">
      <xdr:nvSpPr>
        <xdr:cNvPr id="680" name="テキスト ボックス 679"/>
        <xdr:cNvSpPr txBox="1"/>
      </xdr:nvSpPr>
      <xdr:spPr>
        <a:xfrm>
          <a:off x="14357427" y="1693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5,585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26519</xdr:rowOff>
    </xdr:from>
    <xdr:to>
      <xdr:col>20</xdr:col>
      <xdr:colOff>9525</xdr:colOff>
      <xdr:row>98</xdr:row>
      <xdr:rowOff>128119</xdr:rowOff>
    </xdr:to>
    <xdr:sp macro="" textlink="">
      <xdr:nvSpPr>
        <xdr:cNvPr id="681" name="円/楕円 680"/>
        <xdr:cNvSpPr/>
      </xdr:nvSpPr>
      <xdr:spPr>
        <a:xfrm>
          <a:off x="13652500" y="1682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98</xdr:row>
      <xdr:rowOff>119246</xdr:rowOff>
    </xdr:from>
    <xdr:ext cx="469744" cy="259045"/>
    <xdr:sp macro="" textlink="">
      <xdr:nvSpPr>
        <xdr:cNvPr id="682" name="テキスト ボックス 681"/>
        <xdr:cNvSpPr txBox="1"/>
      </xdr:nvSpPr>
      <xdr:spPr>
        <a:xfrm>
          <a:off x="13468427" y="1692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6,822</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20448</xdr:rowOff>
    </xdr:from>
    <xdr:to>
      <xdr:col>18</xdr:col>
      <xdr:colOff>492125</xdr:colOff>
      <xdr:row>98</xdr:row>
      <xdr:rowOff>122048</xdr:rowOff>
    </xdr:to>
    <xdr:sp macro="" textlink="">
      <xdr:nvSpPr>
        <xdr:cNvPr id="683" name="円/楕円 682"/>
        <xdr:cNvSpPr/>
      </xdr:nvSpPr>
      <xdr:spPr>
        <a:xfrm>
          <a:off x="12763500" y="1682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98</xdr:row>
      <xdr:rowOff>113175</xdr:rowOff>
    </xdr:from>
    <xdr:ext cx="469744" cy="259045"/>
    <xdr:sp macro="" textlink="">
      <xdr:nvSpPr>
        <xdr:cNvPr id="684" name="テキスト ボックス 683"/>
        <xdr:cNvSpPr txBox="1"/>
      </xdr:nvSpPr>
      <xdr:spPr>
        <a:xfrm>
          <a:off x="12579427" y="1691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7,486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5" name="正方形/長方形 68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6" name="正方形/長方形 68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7" name="正方形/長方形 68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25/85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8" name="正方形/長方形 68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9" name="正方形/長方形 68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0" name="正方形/長方形 68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1" name="正方形/長方形 69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1,769</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2" name="正方形/長方形 69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3" name="テキスト ボックス 69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4" name="直線コネクタ 69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95" name="直線コネクタ 694"/>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696" name="テキスト ボックス 695"/>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697" name="直線コネクタ 696"/>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698" name="テキスト ボックス 697"/>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699" name="直線コネクタ 698"/>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00" name="テキスト ボックス 699"/>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1" name="直線コネクタ 700"/>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02" name="テキスト ボックス 701"/>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3" name="直線コネクタ 702"/>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04" name="テキスト ボックス 703"/>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05" name="直線コネクタ 704"/>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06" name="テキスト ボックス 705"/>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7" name="直線コネクタ 70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8" name="テキスト ボックス 70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127726</xdr:rowOff>
    </xdr:from>
    <xdr:to>
      <xdr:col>32</xdr:col>
      <xdr:colOff>186689</xdr:colOff>
      <xdr:row>39</xdr:row>
      <xdr:rowOff>98878</xdr:rowOff>
    </xdr:to>
    <xdr:cxnSp macro="">
      <xdr:nvCxnSpPr>
        <xdr:cNvPr id="710" name="直線コネクタ 709"/>
        <xdr:cNvCxnSpPr/>
      </xdr:nvCxnSpPr>
      <xdr:spPr>
        <a:xfrm flipV="1">
          <a:off x="22159595" y="5271226"/>
          <a:ext cx="1269" cy="1514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11"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2" name="直線コネクタ 711"/>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74403</xdr:rowOff>
    </xdr:from>
    <xdr:ext cx="534377" cy="259045"/>
    <xdr:sp macro="" textlink="">
      <xdr:nvSpPr>
        <xdr:cNvPr id="713" name="投資及び出資金最大値テキスト"/>
        <xdr:cNvSpPr txBox="1"/>
      </xdr:nvSpPr>
      <xdr:spPr>
        <a:xfrm>
          <a:off x="22212300" y="5046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13,910</a:t>
          </a:r>
          <a:endParaRPr kumimoji="1" lang="ja-JP" altLang="en-US" sz="1000" b="1">
            <a:latin typeface="ＭＳ Ｐゴシック"/>
          </a:endParaRPr>
        </a:p>
      </xdr:txBody>
    </xdr:sp>
    <xdr:clientData/>
  </xdr:oneCellAnchor>
  <xdr:twoCellAnchor>
    <xdr:from>
      <xdr:col>32</xdr:col>
      <xdr:colOff>98425</xdr:colOff>
      <xdr:row>30</xdr:row>
      <xdr:rowOff>127726</xdr:rowOff>
    </xdr:from>
    <xdr:to>
      <xdr:col>32</xdr:col>
      <xdr:colOff>276225</xdr:colOff>
      <xdr:row>30</xdr:row>
      <xdr:rowOff>127726</xdr:rowOff>
    </xdr:to>
    <xdr:cxnSp macro="">
      <xdr:nvCxnSpPr>
        <xdr:cNvPr id="714" name="直線コネクタ 713"/>
        <xdr:cNvCxnSpPr/>
      </xdr:nvCxnSpPr>
      <xdr:spPr>
        <a:xfrm>
          <a:off x="22072600" y="5271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42490</xdr:rowOff>
    </xdr:from>
    <xdr:to>
      <xdr:col>32</xdr:col>
      <xdr:colOff>187325</xdr:colOff>
      <xdr:row>39</xdr:row>
      <xdr:rowOff>52179</xdr:rowOff>
    </xdr:to>
    <xdr:cxnSp macro="">
      <xdr:nvCxnSpPr>
        <xdr:cNvPr id="715" name="直線コネクタ 714"/>
        <xdr:cNvCxnSpPr/>
      </xdr:nvCxnSpPr>
      <xdr:spPr>
        <a:xfrm>
          <a:off x="21323300" y="6729040"/>
          <a:ext cx="838200" cy="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159566</xdr:rowOff>
    </xdr:from>
    <xdr:ext cx="378565" cy="259045"/>
    <xdr:sp macro="" textlink="">
      <xdr:nvSpPr>
        <xdr:cNvPr id="716" name="投資及び出資金平均値テキスト"/>
        <xdr:cNvSpPr txBox="1"/>
      </xdr:nvSpPr>
      <xdr:spPr>
        <a:xfrm>
          <a:off x="22212300" y="65032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761</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136689</xdr:rowOff>
    </xdr:from>
    <xdr:to>
      <xdr:col>32</xdr:col>
      <xdr:colOff>238125</xdr:colOff>
      <xdr:row>39</xdr:row>
      <xdr:rowOff>66839</xdr:rowOff>
    </xdr:to>
    <xdr:sp macro="" textlink="">
      <xdr:nvSpPr>
        <xdr:cNvPr id="717" name="フローチャート : 判断 716"/>
        <xdr:cNvSpPr/>
      </xdr:nvSpPr>
      <xdr:spPr>
        <a:xfrm>
          <a:off x="22110700" y="6651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40313</xdr:rowOff>
    </xdr:from>
    <xdr:to>
      <xdr:col>31</xdr:col>
      <xdr:colOff>34925</xdr:colOff>
      <xdr:row>39</xdr:row>
      <xdr:rowOff>42490</xdr:rowOff>
    </xdr:to>
    <xdr:cxnSp macro="">
      <xdr:nvCxnSpPr>
        <xdr:cNvPr id="718" name="直線コネクタ 717"/>
        <xdr:cNvCxnSpPr/>
      </xdr:nvCxnSpPr>
      <xdr:spPr>
        <a:xfrm>
          <a:off x="20434300" y="672686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126891</xdr:rowOff>
    </xdr:from>
    <xdr:to>
      <xdr:col>31</xdr:col>
      <xdr:colOff>85725</xdr:colOff>
      <xdr:row>39</xdr:row>
      <xdr:rowOff>57041</xdr:rowOff>
    </xdr:to>
    <xdr:sp macro="" textlink="">
      <xdr:nvSpPr>
        <xdr:cNvPr id="719" name="フローチャート : 判断 718"/>
        <xdr:cNvSpPr/>
      </xdr:nvSpPr>
      <xdr:spPr>
        <a:xfrm>
          <a:off x="21272500" y="664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73568</xdr:rowOff>
    </xdr:from>
    <xdr:ext cx="378565" cy="259045"/>
    <xdr:sp macro="" textlink="">
      <xdr:nvSpPr>
        <xdr:cNvPr id="720" name="テキスト ボックス 719"/>
        <xdr:cNvSpPr txBox="1"/>
      </xdr:nvSpPr>
      <xdr:spPr>
        <a:xfrm>
          <a:off x="21134017" y="6417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851</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31823</xdr:rowOff>
    </xdr:from>
    <xdr:to>
      <xdr:col>29</xdr:col>
      <xdr:colOff>517525</xdr:colOff>
      <xdr:row>39</xdr:row>
      <xdr:rowOff>40313</xdr:rowOff>
    </xdr:to>
    <xdr:cxnSp macro="">
      <xdr:nvCxnSpPr>
        <xdr:cNvPr id="721" name="直線コネクタ 720"/>
        <xdr:cNvCxnSpPr/>
      </xdr:nvCxnSpPr>
      <xdr:spPr>
        <a:xfrm>
          <a:off x="19545300" y="6718373"/>
          <a:ext cx="88900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84001</xdr:rowOff>
    </xdr:from>
    <xdr:to>
      <xdr:col>29</xdr:col>
      <xdr:colOff>568325</xdr:colOff>
      <xdr:row>39</xdr:row>
      <xdr:rowOff>14151</xdr:rowOff>
    </xdr:to>
    <xdr:sp macro="" textlink="">
      <xdr:nvSpPr>
        <xdr:cNvPr id="722" name="フローチャート : 判断 721"/>
        <xdr:cNvSpPr/>
      </xdr:nvSpPr>
      <xdr:spPr>
        <a:xfrm>
          <a:off x="20383500" y="659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30678</xdr:rowOff>
    </xdr:from>
    <xdr:ext cx="469744" cy="259045"/>
    <xdr:sp macro="" textlink="">
      <xdr:nvSpPr>
        <xdr:cNvPr id="723" name="テキスト ボックス 722"/>
        <xdr:cNvSpPr txBox="1"/>
      </xdr:nvSpPr>
      <xdr:spPr>
        <a:xfrm>
          <a:off x="20199427" y="637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1,245</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31823</xdr:rowOff>
    </xdr:from>
    <xdr:to>
      <xdr:col>28</xdr:col>
      <xdr:colOff>314325</xdr:colOff>
      <xdr:row>39</xdr:row>
      <xdr:rowOff>32803</xdr:rowOff>
    </xdr:to>
    <xdr:cxnSp macro="">
      <xdr:nvCxnSpPr>
        <xdr:cNvPr id="724" name="直線コネクタ 723"/>
        <xdr:cNvCxnSpPr/>
      </xdr:nvCxnSpPr>
      <xdr:spPr>
        <a:xfrm flipV="1">
          <a:off x="18656300" y="6718373"/>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36104</xdr:rowOff>
    </xdr:from>
    <xdr:to>
      <xdr:col>28</xdr:col>
      <xdr:colOff>365125</xdr:colOff>
      <xdr:row>38</xdr:row>
      <xdr:rowOff>137704</xdr:rowOff>
    </xdr:to>
    <xdr:sp macro="" textlink="">
      <xdr:nvSpPr>
        <xdr:cNvPr id="725" name="フローチャート : 判断 724"/>
        <xdr:cNvSpPr/>
      </xdr:nvSpPr>
      <xdr:spPr>
        <a:xfrm>
          <a:off x="19494500" y="655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154231</xdr:rowOff>
    </xdr:from>
    <xdr:ext cx="469744" cy="259045"/>
    <xdr:sp macro="" textlink="">
      <xdr:nvSpPr>
        <xdr:cNvPr id="726" name="テキスト ボックス 725"/>
        <xdr:cNvSpPr txBox="1"/>
      </xdr:nvSpPr>
      <xdr:spPr>
        <a:xfrm>
          <a:off x="19310427" y="6326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58311</xdr:rowOff>
    </xdr:from>
    <xdr:to>
      <xdr:col>27</xdr:col>
      <xdr:colOff>161925</xdr:colOff>
      <xdr:row>38</xdr:row>
      <xdr:rowOff>159911</xdr:rowOff>
    </xdr:to>
    <xdr:sp macro="" textlink="">
      <xdr:nvSpPr>
        <xdr:cNvPr id="727" name="フローチャート : 判断 726"/>
        <xdr:cNvSpPr/>
      </xdr:nvSpPr>
      <xdr:spPr>
        <a:xfrm>
          <a:off x="18605500" y="657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4988</xdr:rowOff>
    </xdr:from>
    <xdr:ext cx="469744" cy="259045"/>
    <xdr:sp macro="" textlink="">
      <xdr:nvSpPr>
        <xdr:cNvPr id="728" name="テキスト ボックス 727"/>
        <xdr:cNvSpPr txBox="1"/>
      </xdr:nvSpPr>
      <xdr:spPr>
        <a:xfrm>
          <a:off x="18421427" y="634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9" name="テキスト ボックス 72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0" name="テキスト ボックス 72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1" name="テキスト ボックス 73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2" name="テキスト ボックス 73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3" name="テキスト ボックス 73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1379</xdr:rowOff>
    </xdr:from>
    <xdr:to>
      <xdr:col>32</xdr:col>
      <xdr:colOff>238125</xdr:colOff>
      <xdr:row>39</xdr:row>
      <xdr:rowOff>102979</xdr:rowOff>
    </xdr:to>
    <xdr:sp macro="" textlink="">
      <xdr:nvSpPr>
        <xdr:cNvPr id="734" name="円/楕円 733"/>
        <xdr:cNvSpPr/>
      </xdr:nvSpPr>
      <xdr:spPr>
        <a:xfrm>
          <a:off x="22110700" y="668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115115</xdr:rowOff>
    </xdr:from>
    <xdr:ext cx="378565" cy="259045"/>
    <xdr:sp macro="" textlink="">
      <xdr:nvSpPr>
        <xdr:cNvPr id="735" name="投資及び出資金該当値テキスト"/>
        <xdr:cNvSpPr txBox="1"/>
      </xdr:nvSpPr>
      <xdr:spPr>
        <a:xfrm>
          <a:off x="22212300" y="663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429</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163140</xdr:rowOff>
    </xdr:from>
    <xdr:to>
      <xdr:col>31</xdr:col>
      <xdr:colOff>85725</xdr:colOff>
      <xdr:row>39</xdr:row>
      <xdr:rowOff>93290</xdr:rowOff>
    </xdr:to>
    <xdr:sp macro="" textlink="">
      <xdr:nvSpPr>
        <xdr:cNvPr id="736" name="円/楕円 735"/>
        <xdr:cNvSpPr/>
      </xdr:nvSpPr>
      <xdr:spPr>
        <a:xfrm>
          <a:off x="21272500" y="667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84417</xdr:rowOff>
    </xdr:from>
    <xdr:ext cx="378565" cy="259045"/>
    <xdr:sp macro="" textlink="">
      <xdr:nvSpPr>
        <xdr:cNvPr id="737" name="テキスト ボックス 736"/>
        <xdr:cNvSpPr txBox="1"/>
      </xdr:nvSpPr>
      <xdr:spPr>
        <a:xfrm>
          <a:off x="21134017" y="6770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160963</xdr:rowOff>
    </xdr:from>
    <xdr:to>
      <xdr:col>29</xdr:col>
      <xdr:colOff>568325</xdr:colOff>
      <xdr:row>39</xdr:row>
      <xdr:rowOff>91113</xdr:rowOff>
    </xdr:to>
    <xdr:sp macro="" textlink="">
      <xdr:nvSpPr>
        <xdr:cNvPr id="738" name="円/楕円 737"/>
        <xdr:cNvSpPr/>
      </xdr:nvSpPr>
      <xdr:spPr>
        <a:xfrm>
          <a:off x="20383500" y="667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82240</xdr:rowOff>
    </xdr:from>
    <xdr:ext cx="378565" cy="259045"/>
    <xdr:sp macro="" textlink="">
      <xdr:nvSpPr>
        <xdr:cNvPr id="739" name="テキスト ボックス 738"/>
        <xdr:cNvSpPr txBox="1"/>
      </xdr:nvSpPr>
      <xdr:spPr>
        <a:xfrm>
          <a:off x="20245017" y="6768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152473</xdr:rowOff>
    </xdr:from>
    <xdr:to>
      <xdr:col>28</xdr:col>
      <xdr:colOff>365125</xdr:colOff>
      <xdr:row>39</xdr:row>
      <xdr:rowOff>82623</xdr:rowOff>
    </xdr:to>
    <xdr:sp macro="" textlink="">
      <xdr:nvSpPr>
        <xdr:cNvPr id="740" name="円/楕円 739"/>
        <xdr:cNvSpPr/>
      </xdr:nvSpPr>
      <xdr:spPr>
        <a:xfrm>
          <a:off x="19494500" y="666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73750</xdr:rowOff>
    </xdr:from>
    <xdr:ext cx="378565" cy="259045"/>
    <xdr:sp macro="" textlink="">
      <xdr:nvSpPr>
        <xdr:cNvPr id="741" name="テキスト ボックス 740"/>
        <xdr:cNvSpPr txBox="1"/>
      </xdr:nvSpPr>
      <xdr:spPr>
        <a:xfrm>
          <a:off x="19356017" y="6760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153453</xdr:rowOff>
    </xdr:from>
    <xdr:to>
      <xdr:col>27</xdr:col>
      <xdr:colOff>161925</xdr:colOff>
      <xdr:row>39</xdr:row>
      <xdr:rowOff>83603</xdr:rowOff>
    </xdr:to>
    <xdr:sp macro="" textlink="">
      <xdr:nvSpPr>
        <xdr:cNvPr id="742" name="円/楕円 741"/>
        <xdr:cNvSpPr/>
      </xdr:nvSpPr>
      <xdr:spPr>
        <a:xfrm>
          <a:off x="18605500" y="666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74730</xdr:rowOff>
    </xdr:from>
    <xdr:ext cx="378565" cy="259045"/>
    <xdr:sp macro="" textlink="">
      <xdr:nvSpPr>
        <xdr:cNvPr id="743" name="テキスト ボックス 742"/>
        <xdr:cNvSpPr txBox="1"/>
      </xdr:nvSpPr>
      <xdr:spPr>
        <a:xfrm>
          <a:off x="18467017" y="6761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4" name="正方形/長方形 74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5" name="正方形/長方形 74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6" name="正方形/長方形 74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49/85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7" name="正方形/長方形 74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8" name="正方形/長方形 74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9" name="正方形/長方形 74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0" name="正方形/長方形 74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27,767</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1" name="正方形/長方形 75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2" name="テキスト ボックス 75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3" name="直線コネクタ 75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4" name="直線コネクタ 753"/>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55" name="テキスト ボックス 754"/>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56" name="直線コネクタ 755"/>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57" name="テキスト ボックス 756"/>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58" name="直線コネクタ 757"/>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59" name="テキスト ボックス 758"/>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60" name="直線コネクタ 759"/>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1" name="テキスト ボックス 760"/>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2" name="直線コネクタ 76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3" name="テキスト ボックス 76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40808</xdr:rowOff>
    </xdr:from>
    <xdr:to>
      <xdr:col>32</xdr:col>
      <xdr:colOff>186689</xdr:colOff>
      <xdr:row>58</xdr:row>
      <xdr:rowOff>139700</xdr:rowOff>
    </xdr:to>
    <xdr:cxnSp macro="">
      <xdr:nvCxnSpPr>
        <xdr:cNvPr id="765" name="直線コネクタ 764"/>
        <xdr:cNvCxnSpPr/>
      </xdr:nvCxnSpPr>
      <xdr:spPr>
        <a:xfrm flipV="1">
          <a:off x="22159595" y="8613308"/>
          <a:ext cx="1269" cy="1470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66"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67" name="直線コネクタ 766"/>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48</xdr:row>
      <xdr:rowOff>158935</xdr:rowOff>
    </xdr:from>
    <xdr:ext cx="534377" cy="259045"/>
    <xdr:sp macro="" textlink="">
      <xdr:nvSpPr>
        <xdr:cNvPr id="768" name="貸付金最大値テキスト"/>
        <xdr:cNvSpPr txBox="1"/>
      </xdr:nvSpPr>
      <xdr:spPr>
        <a:xfrm>
          <a:off x="22212300" y="838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32,163</a:t>
          </a:r>
          <a:endParaRPr kumimoji="1" lang="ja-JP" altLang="en-US" sz="1000" b="1">
            <a:latin typeface="ＭＳ Ｐゴシック"/>
          </a:endParaRPr>
        </a:p>
      </xdr:txBody>
    </xdr:sp>
    <xdr:clientData/>
  </xdr:oneCellAnchor>
  <xdr:twoCellAnchor>
    <xdr:from>
      <xdr:col>32</xdr:col>
      <xdr:colOff>98425</xdr:colOff>
      <xdr:row>50</xdr:row>
      <xdr:rowOff>40808</xdr:rowOff>
    </xdr:from>
    <xdr:to>
      <xdr:col>32</xdr:col>
      <xdr:colOff>276225</xdr:colOff>
      <xdr:row>50</xdr:row>
      <xdr:rowOff>40808</xdr:rowOff>
    </xdr:to>
    <xdr:cxnSp macro="">
      <xdr:nvCxnSpPr>
        <xdr:cNvPr id="769" name="直線コネクタ 768"/>
        <xdr:cNvCxnSpPr/>
      </xdr:nvCxnSpPr>
      <xdr:spPr>
        <a:xfrm>
          <a:off x="22072600" y="861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120132</xdr:rowOff>
    </xdr:from>
    <xdr:to>
      <xdr:col>32</xdr:col>
      <xdr:colOff>187325</xdr:colOff>
      <xdr:row>58</xdr:row>
      <xdr:rowOff>120178</xdr:rowOff>
    </xdr:to>
    <xdr:cxnSp macro="">
      <xdr:nvCxnSpPr>
        <xdr:cNvPr id="770" name="直線コネクタ 769"/>
        <xdr:cNvCxnSpPr/>
      </xdr:nvCxnSpPr>
      <xdr:spPr>
        <a:xfrm>
          <a:off x="21323300" y="10064232"/>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150685</xdr:rowOff>
    </xdr:from>
    <xdr:ext cx="469744" cy="259045"/>
    <xdr:sp macro="" textlink="">
      <xdr:nvSpPr>
        <xdr:cNvPr id="771" name="貸付金平均値テキスト"/>
        <xdr:cNvSpPr txBox="1"/>
      </xdr:nvSpPr>
      <xdr:spPr>
        <a:xfrm>
          <a:off x="22212300" y="97518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2,899</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127808</xdr:rowOff>
    </xdr:from>
    <xdr:to>
      <xdr:col>32</xdr:col>
      <xdr:colOff>238125</xdr:colOff>
      <xdr:row>58</xdr:row>
      <xdr:rowOff>57958</xdr:rowOff>
    </xdr:to>
    <xdr:sp macro="" textlink="">
      <xdr:nvSpPr>
        <xdr:cNvPr id="772" name="フローチャート : 判断 771"/>
        <xdr:cNvSpPr/>
      </xdr:nvSpPr>
      <xdr:spPr>
        <a:xfrm>
          <a:off x="22110700" y="990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120132</xdr:rowOff>
    </xdr:from>
    <xdr:to>
      <xdr:col>31</xdr:col>
      <xdr:colOff>34925</xdr:colOff>
      <xdr:row>58</xdr:row>
      <xdr:rowOff>120132</xdr:rowOff>
    </xdr:to>
    <xdr:cxnSp macro="">
      <xdr:nvCxnSpPr>
        <xdr:cNvPr id="773" name="直線コネクタ 772"/>
        <xdr:cNvCxnSpPr/>
      </xdr:nvCxnSpPr>
      <xdr:spPr>
        <a:xfrm>
          <a:off x="20434300" y="100642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141936</xdr:rowOff>
    </xdr:from>
    <xdr:to>
      <xdr:col>31</xdr:col>
      <xdr:colOff>85725</xdr:colOff>
      <xdr:row>58</xdr:row>
      <xdr:rowOff>72086</xdr:rowOff>
    </xdr:to>
    <xdr:sp macro="" textlink="">
      <xdr:nvSpPr>
        <xdr:cNvPr id="774" name="フローチャート : 判断 773"/>
        <xdr:cNvSpPr/>
      </xdr:nvSpPr>
      <xdr:spPr>
        <a:xfrm>
          <a:off x="21272500" y="991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88613</xdr:rowOff>
    </xdr:from>
    <xdr:ext cx="469744" cy="259045"/>
    <xdr:sp macro="" textlink="">
      <xdr:nvSpPr>
        <xdr:cNvPr id="775" name="テキスト ボックス 774"/>
        <xdr:cNvSpPr txBox="1"/>
      </xdr:nvSpPr>
      <xdr:spPr>
        <a:xfrm>
          <a:off x="21088427" y="968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2,590</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120132</xdr:rowOff>
    </xdr:from>
    <xdr:to>
      <xdr:col>29</xdr:col>
      <xdr:colOff>517525</xdr:colOff>
      <xdr:row>58</xdr:row>
      <xdr:rowOff>120223</xdr:rowOff>
    </xdr:to>
    <xdr:cxnSp macro="">
      <xdr:nvCxnSpPr>
        <xdr:cNvPr id="776" name="直線コネクタ 775"/>
        <xdr:cNvCxnSpPr/>
      </xdr:nvCxnSpPr>
      <xdr:spPr>
        <a:xfrm flipV="1">
          <a:off x="19545300" y="10064232"/>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50998</xdr:rowOff>
    </xdr:from>
    <xdr:to>
      <xdr:col>29</xdr:col>
      <xdr:colOff>568325</xdr:colOff>
      <xdr:row>57</xdr:row>
      <xdr:rowOff>152598</xdr:rowOff>
    </xdr:to>
    <xdr:sp macro="" textlink="">
      <xdr:nvSpPr>
        <xdr:cNvPr id="777" name="フローチャート : 判断 776"/>
        <xdr:cNvSpPr/>
      </xdr:nvSpPr>
      <xdr:spPr>
        <a:xfrm>
          <a:off x="20383500" y="982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55</xdr:row>
      <xdr:rowOff>169125</xdr:rowOff>
    </xdr:from>
    <xdr:ext cx="469744" cy="259045"/>
    <xdr:sp macro="" textlink="">
      <xdr:nvSpPr>
        <xdr:cNvPr id="778" name="テキスト ボックス 777"/>
        <xdr:cNvSpPr txBox="1"/>
      </xdr:nvSpPr>
      <xdr:spPr>
        <a:xfrm>
          <a:off x="20199427" y="959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4,579</a:t>
          </a:r>
          <a:endParaRPr kumimoji="1" lang="ja-JP" altLang="en-US" sz="1000" b="1">
            <a:solidFill>
              <a:srgbClr val="000080"/>
            </a:solidFill>
            <a:latin typeface="ＭＳ Ｐゴシック"/>
          </a:endParaRPr>
        </a:p>
      </xdr:txBody>
    </xdr:sp>
    <xdr:clientData/>
  </xdr:oneCellAnchor>
  <xdr:twoCellAnchor>
    <xdr:from>
      <xdr:col>27</xdr:col>
      <xdr:colOff>111125</xdr:colOff>
      <xdr:row>57</xdr:row>
      <xdr:rowOff>91648</xdr:rowOff>
    </xdr:from>
    <xdr:to>
      <xdr:col>28</xdr:col>
      <xdr:colOff>314325</xdr:colOff>
      <xdr:row>58</xdr:row>
      <xdr:rowOff>120223</xdr:rowOff>
    </xdr:to>
    <xdr:cxnSp macro="">
      <xdr:nvCxnSpPr>
        <xdr:cNvPr id="779" name="直線コネクタ 778"/>
        <xdr:cNvCxnSpPr/>
      </xdr:nvCxnSpPr>
      <xdr:spPr>
        <a:xfrm>
          <a:off x="18656300" y="9864298"/>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56</xdr:row>
      <xdr:rowOff>137592</xdr:rowOff>
    </xdr:from>
    <xdr:to>
      <xdr:col>28</xdr:col>
      <xdr:colOff>365125</xdr:colOff>
      <xdr:row>57</xdr:row>
      <xdr:rowOff>67742</xdr:rowOff>
    </xdr:to>
    <xdr:sp macro="" textlink="">
      <xdr:nvSpPr>
        <xdr:cNvPr id="780" name="フローチャート : 判断 779"/>
        <xdr:cNvSpPr/>
      </xdr:nvSpPr>
      <xdr:spPr>
        <a:xfrm>
          <a:off x="19494500" y="9738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55</xdr:row>
      <xdr:rowOff>84269</xdr:rowOff>
    </xdr:from>
    <xdr:ext cx="469744" cy="259045"/>
    <xdr:sp macro="" textlink="">
      <xdr:nvSpPr>
        <xdr:cNvPr id="781" name="テキスト ボックス 780"/>
        <xdr:cNvSpPr txBox="1"/>
      </xdr:nvSpPr>
      <xdr:spPr>
        <a:xfrm>
          <a:off x="19310427" y="951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6,435</a:t>
          </a:r>
          <a:endParaRPr kumimoji="1" lang="ja-JP" altLang="en-US" sz="1000" b="1">
            <a:solidFill>
              <a:srgbClr val="000080"/>
            </a:solidFill>
            <a:latin typeface="ＭＳ Ｐゴシック"/>
          </a:endParaRPr>
        </a:p>
      </xdr:txBody>
    </xdr:sp>
    <xdr:clientData/>
  </xdr:oneCellAnchor>
  <xdr:twoCellAnchor>
    <xdr:from>
      <xdr:col>27</xdr:col>
      <xdr:colOff>60325</xdr:colOff>
      <xdr:row>56</xdr:row>
      <xdr:rowOff>143673</xdr:rowOff>
    </xdr:from>
    <xdr:to>
      <xdr:col>27</xdr:col>
      <xdr:colOff>161925</xdr:colOff>
      <xdr:row>57</xdr:row>
      <xdr:rowOff>73823</xdr:rowOff>
    </xdr:to>
    <xdr:sp macro="" textlink="">
      <xdr:nvSpPr>
        <xdr:cNvPr id="782" name="フローチャート : 判断 781"/>
        <xdr:cNvSpPr/>
      </xdr:nvSpPr>
      <xdr:spPr>
        <a:xfrm>
          <a:off x="18605500" y="974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55</xdr:row>
      <xdr:rowOff>90350</xdr:rowOff>
    </xdr:from>
    <xdr:ext cx="469744" cy="259045"/>
    <xdr:sp macro="" textlink="">
      <xdr:nvSpPr>
        <xdr:cNvPr id="783" name="テキスト ボックス 782"/>
        <xdr:cNvSpPr txBox="1"/>
      </xdr:nvSpPr>
      <xdr:spPr>
        <a:xfrm>
          <a:off x="18421427" y="9520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6,302</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4" name="テキスト ボックス 78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5" name="テキスト ボックス 78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6" name="テキスト ボックス 78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7" name="テキスト ボックス 78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8" name="テキスト ボックス 78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69378</xdr:rowOff>
    </xdr:from>
    <xdr:to>
      <xdr:col>32</xdr:col>
      <xdr:colOff>238125</xdr:colOff>
      <xdr:row>58</xdr:row>
      <xdr:rowOff>170978</xdr:rowOff>
    </xdr:to>
    <xdr:sp macro="" textlink="">
      <xdr:nvSpPr>
        <xdr:cNvPr id="789" name="円/楕円 788"/>
        <xdr:cNvSpPr/>
      </xdr:nvSpPr>
      <xdr:spPr>
        <a:xfrm>
          <a:off x="22110700" y="1001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155755</xdr:rowOff>
    </xdr:from>
    <xdr:ext cx="378565" cy="259045"/>
    <xdr:sp macro="" textlink="">
      <xdr:nvSpPr>
        <xdr:cNvPr id="790" name="貸付金該当値テキスト"/>
        <xdr:cNvSpPr txBox="1"/>
      </xdr:nvSpPr>
      <xdr:spPr>
        <a:xfrm>
          <a:off x="22212300" y="9928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427</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69332</xdr:rowOff>
    </xdr:from>
    <xdr:to>
      <xdr:col>31</xdr:col>
      <xdr:colOff>85725</xdr:colOff>
      <xdr:row>58</xdr:row>
      <xdr:rowOff>170932</xdr:rowOff>
    </xdr:to>
    <xdr:sp macro="" textlink="">
      <xdr:nvSpPr>
        <xdr:cNvPr id="791" name="円/楕円 790"/>
        <xdr:cNvSpPr/>
      </xdr:nvSpPr>
      <xdr:spPr>
        <a:xfrm>
          <a:off x="21272500" y="1001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58</xdr:row>
      <xdr:rowOff>162059</xdr:rowOff>
    </xdr:from>
    <xdr:ext cx="378565" cy="259045"/>
    <xdr:sp macro="" textlink="">
      <xdr:nvSpPr>
        <xdr:cNvPr id="792" name="テキスト ボックス 791"/>
        <xdr:cNvSpPr txBox="1"/>
      </xdr:nvSpPr>
      <xdr:spPr>
        <a:xfrm>
          <a:off x="21134017" y="1010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69332</xdr:rowOff>
    </xdr:from>
    <xdr:to>
      <xdr:col>29</xdr:col>
      <xdr:colOff>568325</xdr:colOff>
      <xdr:row>58</xdr:row>
      <xdr:rowOff>170932</xdr:rowOff>
    </xdr:to>
    <xdr:sp macro="" textlink="">
      <xdr:nvSpPr>
        <xdr:cNvPr id="793" name="円/楕円 792"/>
        <xdr:cNvSpPr/>
      </xdr:nvSpPr>
      <xdr:spPr>
        <a:xfrm>
          <a:off x="20383500" y="1001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58</xdr:row>
      <xdr:rowOff>162059</xdr:rowOff>
    </xdr:from>
    <xdr:ext cx="378565" cy="259045"/>
    <xdr:sp macro="" textlink="">
      <xdr:nvSpPr>
        <xdr:cNvPr id="794" name="テキスト ボックス 793"/>
        <xdr:cNvSpPr txBox="1"/>
      </xdr:nvSpPr>
      <xdr:spPr>
        <a:xfrm>
          <a:off x="20245017" y="1010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69423</xdr:rowOff>
    </xdr:from>
    <xdr:to>
      <xdr:col>28</xdr:col>
      <xdr:colOff>365125</xdr:colOff>
      <xdr:row>58</xdr:row>
      <xdr:rowOff>171023</xdr:rowOff>
    </xdr:to>
    <xdr:sp macro="" textlink="">
      <xdr:nvSpPr>
        <xdr:cNvPr id="795" name="円/楕円 794"/>
        <xdr:cNvSpPr/>
      </xdr:nvSpPr>
      <xdr:spPr>
        <a:xfrm>
          <a:off x="19494500" y="1001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58</xdr:row>
      <xdr:rowOff>162150</xdr:rowOff>
    </xdr:from>
    <xdr:ext cx="378565" cy="259045"/>
    <xdr:sp macro="" textlink="">
      <xdr:nvSpPr>
        <xdr:cNvPr id="796" name="テキスト ボックス 795"/>
        <xdr:cNvSpPr txBox="1"/>
      </xdr:nvSpPr>
      <xdr:spPr>
        <a:xfrm>
          <a:off x="19356017" y="10106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426</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40848</xdr:rowOff>
    </xdr:from>
    <xdr:to>
      <xdr:col>27</xdr:col>
      <xdr:colOff>161925</xdr:colOff>
      <xdr:row>57</xdr:row>
      <xdr:rowOff>142448</xdr:rowOff>
    </xdr:to>
    <xdr:sp macro="" textlink="">
      <xdr:nvSpPr>
        <xdr:cNvPr id="797" name="円/楕円 796"/>
        <xdr:cNvSpPr/>
      </xdr:nvSpPr>
      <xdr:spPr>
        <a:xfrm>
          <a:off x="18605500" y="981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133575</xdr:rowOff>
    </xdr:from>
    <xdr:ext cx="469744" cy="259045"/>
    <xdr:sp macro="" textlink="">
      <xdr:nvSpPr>
        <xdr:cNvPr id="798" name="テキスト ボックス 797"/>
        <xdr:cNvSpPr txBox="1"/>
      </xdr:nvSpPr>
      <xdr:spPr>
        <a:xfrm>
          <a:off x="18421427" y="9906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9" name="正方形/長方形 79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0" name="正方形/長方形 79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1" name="正方形/長方形 80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40/85</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2" name="正方形/長方形 80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3" name="正方形/長方形 80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4" name="正方形/長方形 80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5" name="正方形/長方形 80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41,687</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6" name="正方形/長方形 80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7" name="テキスト ボックス 80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8" name="直線コネクタ 80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9" name="テキスト ボックス 80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10" name="直線コネクタ 809"/>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11" name="テキスト ボックス 810"/>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12" name="直線コネクタ 811"/>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3" name="テキスト ボックス 812"/>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4" name="直線コネクタ 813"/>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5" name="テキスト ボックス 814"/>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6" name="直線コネクタ 815"/>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17" name="テキスト ボックス 816"/>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8" name="直線コネクタ 817"/>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9" name="テキスト ボックス 818"/>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20" name="直線コネクタ 819"/>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21" name="テキスト ボックス 820"/>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45109</xdr:rowOff>
    </xdr:from>
    <xdr:to>
      <xdr:col>32</xdr:col>
      <xdr:colOff>186689</xdr:colOff>
      <xdr:row>79</xdr:row>
      <xdr:rowOff>93473</xdr:rowOff>
    </xdr:to>
    <xdr:cxnSp macro="">
      <xdr:nvCxnSpPr>
        <xdr:cNvPr id="825" name="直線コネクタ 824"/>
        <xdr:cNvCxnSpPr/>
      </xdr:nvCxnSpPr>
      <xdr:spPr>
        <a:xfrm flipV="1">
          <a:off x="22159595" y="12046609"/>
          <a:ext cx="1269" cy="1591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97300</xdr:rowOff>
    </xdr:from>
    <xdr:ext cx="534377" cy="259045"/>
    <xdr:sp macro="" textlink="">
      <xdr:nvSpPr>
        <xdr:cNvPr id="826" name="繰出金最小値テキスト"/>
        <xdr:cNvSpPr txBox="1"/>
      </xdr:nvSpPr>
      <xdr:spPr>
        <a:xfrm>
          <a:off x="22212300" y="1364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20,331</a:t>
          </a:r>
          <a:endParaRPr kumimoji="1" lang="ja-JP" altLang="en-US" sz="1000" b="1">
            <a:latin typeface="ＭＳ Ｐゴシック"/>
          </a:endParaRPr>
        </a:p>
      </xdr:txBody>
    </xdr:sp>
    <xdr:clientData/>
  </xdr:oneCellAnchor>
  <xdr:twoCellAnchor>
    <xdr:from>
      <xdr:col>32</xdr:col>
      <xdr:colOff>98425</xdr:colOff>
      <xdr:row>79</xdr:row>
      <xdr:rowOff>93473</xdr:rowOff>
    </xdr:from>
    <xdr:to>
      <xdr:col>32</xdr:col>
      <xdr:colOff>276225</xdr:colOff>
      <xdr:row>79</xdr:row>
      <xdr:rowOff>93473</xdr:rowOff>
    </xdr:to>
    <xdr:cxnSp macro="">
      <xdr:nvCxnSpPr>
        <xdr:cNvPr id="827" name="直線コネクタ 826"/>
        <xdr:cNvCxnSpPr/>
      </xdr:nvCxnSpPr>
      <xdr:spPr>
        <a:xfrm>
          <a:off x="22072600" y="13638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163236</xdr:rowOff>
    </xdr:from>
    <xdr:ext cx="599010" cy="259045"/>
    <xdr:sp macro="" textlink="">
      <xdr:nvSpPr>
        <xdr:cNvPr id="828" name="繰出金最大値テキスト"/>
        <xdr:cNvSpPr txBox="1"/>
      </xdr:nvSpPr>
      <xdr:spPr>
        <a:xfrm>
          <a:off x="22212300" y="11821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117,793</a:t>
          </a:r>
          <a:endParaRPr kumimoji="1" lang="ja-JP" altLang="en-US" sz="1000" b="1">
            <a:latin typeface="ＭＳ Ｐゴシック"/>
          </a:endParaRPr>
        </a:p>
      </xdr:txBody>
    </xdr:sp>
    <xdr:clientData/>
  </xdr:oneCellAnchor>
  <xdr:twoCellAnchor>
    <xdr:from>
      <xdr:col>32</xdr:col>
      <xdr:colOff>98425</xdr:colOff>
      <xdr:row>70</xdr:row>
      <xdr:rowOff>45109</xdr:rowOff>
    </xdr:from>
    <xdr:to>
      <xdr:col>32</xdr:col>
      <xdr:colOff>276225</xdr:colOff>
      <xdr:row>70</xdr:row>
      <xdr:rowOff>45109</xdr:rowOff>
    </xdr:to>
    <xdr:cxnSp macro="">
      <xdr:nvCxnSpPr>
        <xdr:cNvPr id="829" name="直線コネクタ 828"/>
        <xdr:cNvCxnSpPr/>
      </xdr:nvCxnSpPr>
      <xdr:spPr>
        <a:xfrm>
          <a:off x="22072600" y="12046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116269</xdr:rowOff>
    </xdr:from>
    <xdr:to>
      <xdr:col>32</xdr:col>
      <xdr:colOff>187325</xdr:colOff>
      <xdr:row>77</xdr:row>
      <xdr:rowOff>117559</xdr:rowOff>
    </xdr:to>
    <xdr:cxnSp macro="">
      <xdr:nvCxnSpPr>
        <xdr:cNvPr id="830" name="直線コネクタ 829"/>
        <xdr:cNvCxnSpPr/>
      </xdr:nvCxnSpPr>
      <xdr:spPr>
        <a:xfrm>
          <a:off x="21323300" y="13317919"/>
          <a:ext cx="8382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59376</xdr:rowOff>
    </xdr:from>
    <xdr:ext cx="534377" cy="259045"/>
    <xdr:sp macro="" textlink="">
      <xdr:nvSpPr>
        <xdr:cNvPr id="831" name="繰出金平均値テキスト"/>
        <xdr:cNvSpPr txBox="1"/>
      </xdr:nvSpPr>
      <xdr:spPr>
        <a:xfrm>
          <a:off x="22212300" y="13261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38,987</a:t>
          </a:r>
          <a:endParaRPr kumimoji="1" lang="ja-JP" altLang="en-US" sz="1000" b="1">
            <a:solidFill>
              <a:srgbClr val="000080"/>
            </a:solidFill>
            <a:latin typeface="ＭＳ Ｐゴシック"/>
          </a:endParaRPr>
        </a:p>
      </xdr:txBody>
    </xdr:sp>
    <xdr:clientData/>
  </xdr:oneCellAnchor>
  <xdr:twoCellAnchor>
    <xdr:from>
      <xdr:col>32</xdr:col>
      <xdr:colOff>136525</xdr:colOff>
      <xdr:row>77</xdr:row>
      <xdr:rowOff>80949</xdr:rowOff>
    </xdr:from>
    <xdr:to>
      <xdr:col>32</xdr:col>
      <xdr:colOff>238125</xdr:colOff>
      <xdr:row>78</xdr:row>
      <xdr:rowOff>11099</xdr:rowOff>
    </xdr:to>
    <xdr:sp macro="" textlink="">
      <xdr:nvSpPr>
        <xdr:cNvPr id="832" name="フローチャート : 判断 831"/>
        <xdr:cNvSpPr/>
      </xdr:nvSpPr>
      <xdr:spPr>
        <a:xfrm>
          <a:off x="22110700" y="1328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116269</xdr:rowOff>
    </xdr:from>
    <xdr:to>
      <xdr:col>31</xdr:col>
      <xdr:colOff>34925</xdr:colOff>
      <xdr:row>78</xdr:row>
      <xdr:rowOff>12664</xdr:rowOff>
    </xdr:to>
    <xdr:cxnSp macro="">
      <xdr:nvCxnSpPr>
        <xdr:cNvPr id="833" name="直線コネクタ 832"/>
        <xdr:cNvCxnSpPr/>
      </xdr:nvCxnSpPr>
      <xdr:spPr>
        <a:xfrm flipV="1">
          <a:off x="20434300" y="13317919"/>
          <a:ext cx="889000" cy="67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77</xdr:row>
      <xdr:rowOff>33400</xdr:rowOff>
    </xdr:from>
    <xdr:to>
      <xdr:col>31</xdr:col>
      <xdr:colOff>85725</xdr:colOff>
      <xdr:row>77</xdr:row>
      <xdr:rowOff>135000</xdr:rowOff>
    </xdr:to>
    <xdr:sp macro="" textlink="">
      <xdr:nvSpPr>
        <xdr:cNvPr id="834" name="フローチャート : 判断 833"/>
        <xdr:cNvSpPr/>
      </xdr:nvSpPr>
      <xdr:spPr>
        <a:xfrm>
          <a:off x="21272500" y="1323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151527</xdr:rowOff>
    </xdr:from>
    <xdr:ext cx="534377" cy="259045"/>
    <xdr:sp macro="" textlink="">
      <xdr:nvSpPr>
        <xdr:cNvPr id="835" name="テキスト ボックス 834"/>
        <xdr:cNvSpPr txBox="1"/>
      </xdr:nvSpPr>
      <xdr:spPr>
        <a:xfrm>
          <a:off x="21056111" y="13010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41,899</a:t>
          </a:r>
          <a:endParaRPr kumimoji="1" lang="ja-JP" altLang="en-US" sz="1000" b="1">
            <a:solidFill>
              <a:srgbClr val="000080"/>
            </a:solidFill>
            <a:latin typeface="ＭＳ Ｐゴシック"/>
          </a:endParaRPr>
        </a:p>
      </xdr:txBody>
    </xdr:sp>
    <xdr:clientData/>
  </xdr:oneCellAnchor>
  <xdr:twoCellAnchor>
    <xdr:from>
      <xdr:col>28</xdr:col>
      <xdr:colOff>314325</xdr:colOff>
      <xdr:row>78</xdr:row>
      <xdr:rowOff>12664</xdr:rowOff>
    </xdr:from>
    <xdr:to>
      <xdr:col>29</xdr:col>
      <xdr:colOff>517525</xdr:colOff>
      <xdr:row>78</xdr:row>
      <xdr:rowOff>61601</xdr:rowOff>
    </xdr:to>
    <xdr:cxnSp macro="">
      <xdr:nvCxnSpPr>
        <xdr:cNvPr id="836" name="直線コネクタ 835"/>
        <xdr:cNvCxnSpPr/>
      </xdr:nvCxnSpPr>
      <xdr:spPr>
        <a:xfrm flipV="1">
          <a:off x="19545300" y="13385764"/>
          <a:ext cx="889000" cy="4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19912</xdr:rowOff>
    </xdr:from>
    <xdr:to>
      <xdr:col>29</xdr:col>
      <xdr:colOff>568325</xdr:colOff>
      <xdr:row>77</xdr:row>
      <xdr:rowOff>121512</xdr:rowOff>
    </xdr:to>
    <xdr:sp macro="" textlink="">
      <xdr:nvSpPr>
        <xdr:cNvPr id="837" name="フローチャート : 判断 836"/>
        <xdr:cNvSpPr/>
      </xdr:nvSpPr>
      <xdr:spPr>
        <a:xfrm>
          <a:off x="20383500" y="1322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138039</xdr:rowOff>
    </xdr:from>
    <xdr:ext cx="534377" cy="259045"/>
    <xdr:sp macro="" textlink="">
      <xdr:nvSpPr>
        <xdr:cNvPr id="838" name="テキスト ボックス 837"/>
        <xdr:cNvSpPr txBox="1"/>
      </xdr:nvSpPr>
      <xdr:spPr>
        <a:xfrm>
          <a:off x="20167111" y="1299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42,725</a:t>
          </a:r>
          <a:endParaRPr kumimoji="1" lang="ja-JP" altLang="en-US" sz="1000" b="1">
            <a:solidFill>
              <a:srgbClr val="000080"/>
            </a:solidFill>
            <a:latin typeface="ＭＳ Ｐゴシック"/>
          </a:endParaRPr>
        </a:p>
      </xdr:txBody>
    </xdr:sp>
    <xdr:clientData/>
  </xdr:oneCellAnchor>
  <xdr:twoCellAnchor>
    <xdr:from>
      <xdr:col>27</xdr:col>
      <xdr:colOff>111125</xdr:colOff>
      <xdr:row>78</xdr:row>
      <xdr:rowOff>61601</xdr:rowOff>
    </xdr:from>
    <xdr:to>
      <xdr:col>28</xdr:col>
      <xdr:colOff>314325</xdr:colOff>
      <xdr:row>78</xdr:row>
      <xdr:rowOff>103956</xdr:rowOff>
    </xdr:to>
    <xdr:cxnSp macro="">
      <xdr:nvCxnSpPr>
        <xdr:cNvPr id="839" name="直線コネクタ 838"/>
        <xdr:cNvCxnSpPr/>
      </xdr:nvCxnSpPr>
      <xdr:spPr>
        <a:xfrm flipV="1">
          <a:off x="18656300" y="13434701"/>
          <a:ext cx="889000" cy="4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42576</xdr:rowOff>
    </xdr:from>
    <xdr:to>
      <xdr:col>28</xdr:col>
      <xdr:colOff>365125</xdr:colOff>
      <xdr:row>77</xdr:row>
      <xdr:rowOff>144176</xdr:rowOff>
    </xdr:to>
    <xdr:sp macro="" textlink="">
      <xdr:nvSpPr>
        <xdr:cNvPr id="840" name="フローチャート : 判断 839"/>
        <xdr:cNvSpPr/>
      </xdr:nvSpPr>
      <xdr:spPr>
        <a:xfrm>
          <a:off x="19494500" y="1324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160703</xdr:rowOff>
    </xdr:from>
    <xdr:ext cx="534377" cy="259045"/>
    <xdr:sp macro="" textlink="">
      <xdr:nvSpPr>
        <xdr:cNvPr id="841" name="テキスト ボックス 840"/>
        <xdr:cNvSpPr txBox="1"/>
      </xdr:nvSpPr>
      <xdr:spPr>
        <a:xfrm>
          <a:off x="19278111" y="1301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41,337</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49254</xdr:rowOff>
    </xdr:from>
    <xdr:to>
      <xdr:col>27</xdr:col>
      <xdr:colOff>161925</xdr:colOff>
      <xdr:row>77</xdr:row>
      <xdr:rowOff>150854</xdr:rowOff>
    </xdr:to>
    <xdr:sp macro="" textlink="">
      <xdr:nvSpPr>
        <xdr:cNvPr id="842" name="フローチャート : 判断 841"/>
        <xdr:cNvSpPr/>
      </xdr:nvSpPr>
      <xdr:spPr>
        <a:xfrm>
          <a:off x="18605500" y="1325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167381</xdr:rowOff>
    </xdr:from>
    <xdr:ext cx="534377" cy="259045"/>
    <xdr:sp macro="" textlink="">
      <xdr:nvSpPr>
        <xdr:cNvPr id="843" name="テキスト ボックス 842"/>
        <xdr:cNvSpPr txBox="1"/>
      </xdr:nvSpPr>
      <xdr:spPr>
        <a:xfrm>
          <a:off x="18389111" y="1302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40,928</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77</xdr:row>
      <xdr:rowOff>66759</xdr:rowOff>
    </xdr:from>
    <xdr:to>
      <xdr:col>32</xdr:col>
      <xdr:colOff>238125</xdr:colOff>
      <xdr:row>77</xdr:row>
      <xdr:rowOff>168359</xdr:rowOff>
    </xdr:to>
    <xdr:sp macro="" textlink="">
      <xdr:nvSpPr>
        <xdr:cNvPr id="849" name="円/楕円 848"/>
        <xdr:cNvSpPr/>
      </xdr:nvSpPr>
      <xdr:spPr>
        <a:xfrm>
          <a:off x="22110700" y="1326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89636</xdr:rowOff>
    </xdr:from>
    <xdr:ext cx="534377" cy="259045"/>
    <xdr:sp macro="" textlink="">
      <xdr:nvSpPr>
        <xdr:cNvPr id="850" name="繰出金該当値テキスト"/>
        <xdr:cNvSpPr txBox="1"/>
      </xdr:nvSpPr>
      <xdr:spPr>
        <a:xfrm>
          <a:off x="22212300" y="1311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39,856</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65469</xdr:rowOff>
    </xdr:from>
    <xdr:to>
      <xdr:col>31</xdr:col>
      <xdr:colOff>85725</xdr:colOff>
      <xdr:row>77</xdr:row>
      <xdr:rowOff>167069</xdr:rowOff>
    </xdr:to>
    <xdr:sp macro="" textlink="">
      <xdr:nvSpPr>
        <xdr:cNvPr id="851" name="円/楕円 850"/>
        <xdr:cNvSpPr/>
      </xdr:nvSpPr>
      <xdr:spPr>
        <a:xfrm>
          <a:off x="21272500" y="132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158196</xdr:rowOff>
    </xdr:from>
    <xdr:ext cx="534377" cy="259045"/>
    <xdr:sp macro="" textlink="">
      <xdr:nvSpPr>
        <xdr:cNvPr id="852" name="テキスト ボックス 851"/>
        <xdr:cNvSpPr txBox="1"/>
      </xdr:nvSpPr>
      <xdr:spPr>
        <a:xfrm>
          <a:off x="21056111" y="1335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39,935</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133314</xdr:rowOff>
    </xdr:from>
    <xdr:to>
      <xdr:col>29</xdr:col>
      <xdr:colOff>568325</xdr:colOff>
      <xdr:row>78</xdr:row>
      <xdr:rowOff>63464</xdr:rowOff>
    </xdr:to>
    <xdr:sp macro="" textlink="">
      <xdr:nvSpPr>
        <xdr:cNvPr id="853" name="円/楕円 852"/>
        <xdr:cNvSpPr/>
      </xdr:nvSpPr>
      <xdr:spPr>
        <a:xfrm>
          <a:off x="20383500" y="1333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54591</xdr:rowOff>
    </xdr:from>
    <xdr:ext cx="534377" cy="259045"/>
    <xdr:sp macro="" textlink="">
      <xdr:nvSpPr>
        <xdr:cNvPr id="854" name="テキスト ボックス 853"/>
        <xdr:cNvSpPr txBox="1"/>
      </xdr:nvSpPr>
      <xdr:spPr>
        <a:xfrm>
          <a:off x="20167111" y="1342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35,780</a:t>
          </a:r>
          <a:endParaRPr kumimoji="1" lang="ja-JP" altLang="en-US" sz="1000" b="1">
            <a:solidFill>
              <a:srgbClr val="FF0000"/>
            </a:solidFill>
            <a:latin typeface="ＭＳ Ｐゴシック"/>
          </a:endParaRPr>
        </a:p>
      </xdr:txBody>
    </xdr:sp>
    <xdr:clientData/>
  </xdr:oneCellAnchor>
  <xdr:twoCellAnchor>
    <xdr:from>
      <xdr:col>28</xdr:col>
      <xdr:colOff>263525</xdr:colOff>
      <xdr:row>78</xdr:row>
      <xdr:rowOff>10801</xdr:rowOff>
    </xdr:from>
    <xdr:to>
      <xdr:col>28</xdr:col>
      <xdr:colOff>365125</xdr:colOff>
      <xdr:row>78</xdr:row>
      <xdr:rowOff>112401</xdr:rowOff>
    </xdr:to>
    <xdr:sp macro="" textlink="">
      <xdr:nvSpPr>
        <xdr:cNvPr id="855" name="円/楕円 854"/>
        <xdr:cNvSpPr/>
      </xdr:nvSpPr>
      <xdr:spPr>
        <a:xfrm>
          <a:off x="19494500" y="1338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103528</xdr:rowOff>
    </xdr:from>
    <xdr:ext cx="534377" cy="259045"/>
    <xdr:sp macro="" textlink="">
      <xdr:nvSpPr>
        <xdr:cNvPr id="856" name="テキスト ボックス 855"/>
        <xdr:cNvSpPr txBox="1"/>
      </xdr:nvSpPr>
      <xdr:spPr>
        <a:xfrm>
          <a:off x="19278111" y="13476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32,783</a:t>
          </a:r>
          <a:endParaRPr kumimoji="1" lang="ja-JP" altLang="en-US" sz="1000" b="1">
            <a:solidFill>
              <a:srgbClr val="FF0000"/>
            </a:solidFill>
            <a:latin typeface="ＭＳ Ｐゴシック"/>
          </a:endParaRPr>
        </a:p>
      </xdr:txBody>
    </xdr:sp>
    <xdr:clientData/>
  </xdr:oneCellAnchor>
  <xdr:twoCellAnchor>
    <xdr:from>
      <xdr:col>27</xdr:col>
      <xdr:colOff>60325</xdr:colOff>
      <xdr:row>78</xdr:row>
      <xdr:rowOff>53156</xdr:rowOff>
    </xdr:from>
    <xdr:to>
      <xdr:col>27</xdr:col>
      <xdr:colOff>161925</xdr:colOff>
      <xdr:row>78</xdr:row>
      <xdr:rowOff>154756</xdr:rowOff>
    </xdr:to>
    <xdr:sp macro="" textlink="">
      <xdr:nvSpPr>
        <xdr:cNvPr id="857" name="円/楕円 856"/>
        <xdr:cNvSpPr/>
      </xdr:nvSpPr>
      <xdr:spPr>
        <a:xfrm>
          <a:off x="18605500" y="1342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145883</xdr:rowOff>
    </xdr:from>
    <xdr:ext cx="534377" cy="259045"/>
    <xdr:sp macro="" textlink="">
      <xdr:nvSpPr>
        <xdr:cNvPr id="858" name="テキスト ボックス 857"/>
        <xdr:cNvSpPr txBox="1"/>
      </xdr:nvSpPr>
      <xdr:spPr>
        <a:xfrm>
          <a:off x="18389111" y="1351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30,189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9" name="直線コネクタ 86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0" name="テキスト ボックス 86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1" name="直線コネクタ 87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2" name="テキスト ボックス 87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4" name="直線コネクタ 87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6" name="直線コネクタ 87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8" name="直線コネクタ 87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9" name="直線コネクタ 87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1" name="フローチャート : 判断 88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2" name="直線コネクタ 88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3" name="フローチャート : 判断 88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4" name="テキスト ボックス 88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5" name="直線コネクタ 88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6" name="フローチャート : 判断 88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7" name="テキスト ボックス 88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8" name="直線コネクタ 88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9" name="フローチャート : 判断 88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0" name="テキスト ボックス 88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1" name="フローチャート : 判断 89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2" name="テキスト ボックス 89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3" name="テキスト ボックス 89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4" name="テキスト ボックス 89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5" name="テキスト ボックス 89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6" name="テキスト ボックス 89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7" name="テキスト ボックス 89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8" name="円/楕円 89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0" name="円/楕円 89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1" name="テキスト ボックス 90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2" name="円/楕円 90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3" name="テキスト ボックス 90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4" name="円/楕円 90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5" name="テキスト ボックス 90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6" name="円/楕円 90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7" name="テキスト ボックス 90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8" name="正方形/長方形 90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9" name="正方形/長方形 90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0" name="テキスト ボックス 90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歳出決算総額は、住民一人当たり</a:t>
          </a:r>
          <a:r>
            <a:rPr kumimoji="1" lang="en-US" altLang="ja-JP" sz="1300">
              <a:latin typeface="ＭＳ Ｐゴシック"/>
            </a:rPr>
            <a:t>333,226</a:t>
          </a:r>
          <a:r>
            <a:rPr kumimoji="1" lang="ja-JP" altLang="en-US" sz="1300">
              <a:latin typeface="ＭＳ Ｐゴシック"/>
            </a:rPr>
            <a:t>円となっている。</a:t>
          </a:r>
          <a:endParaRPr kumimoji="1" lang="en-US" altLang="ja-JP" sz="1300">
            <a:latin typeface="ＭＳ Ｐゴシック"/>
          </a:endParaRPr>
        </a:p>
        <a:p>
          <a:r>
            <a:rPr kumimoji="1" lang="ja-JP" altLang="en-US" sz="1300">
              <a:latin typeface="ＭＳ Ｐゴシック"/>
            </a:rPr>
            <a:t>・人件費は住民一人当たり</a:t>
          </a:r>
          <a:r>
            <a:rPr kumimoji="1" lang="en-US" altLang="ja-JP" sz="1300">
              <a:latin typeface="ＭＳ Ｐゴシック"/>
            </a:rPr>
            <a:t>47,972</a:t>
          </a:r>
          <a:r>
            <a:rPr kumimoji="1" lang="ja-JP" altLang="en-US" sz="1300">
              <a:latin typeface="ＭＳ Ｐゴシック"/>
            </a:rPr>
            <a:t>円となっており、平成</a:t>
          </a:r>
          <a:r>
            <a:rPr kumimoji="1" lang="en-US" altLang="ja-JP" sz="1300">
              <a:latin typeface="ＭＳ Ｐゴシック"/>
            </a:rPr>
            <a:t>26</a:t>
          </a:r>
          <a:r>
            <a:rPr kumimoji="1" lang="ja-JP" altLang="en-US" sz="1300">
              <a:latin typeface="ＭＳ Ｐゴシック"/>
            </a:rPr>
            <a:t>年度から人事院勧告に伴う給与改定により、増加傾向にある。</a:t>
          </a:r>
          <a:r>
            <a:rPr kumimoji="1" lang="en-US" altLang="ja-JP" sz="1300">
              <a:latin typeface="ＭＳ Ｐゴシック"/>
            </a:rPr>
            <a:t/>
          </a:r>
          <a:br>
            <a:rPr kumimoji="1" lang="en-US" altLang="ja-JP" sz="1300">
              <a:latin typeface="ＭＳ Ｐゴシック"/>
            </a:rPr>
          </a:br>
          <a:r>
            <a:rPr kumimoji="1" lang="ja-JP" altLang="en-US" sz="1300">
              <a:latin typeface="ＭＳ Ｐゴシック"/>
            </a:rPr>
            <a:t>・扶助費は住民一人当たり</a:t>
          </a:r>
          <a:r>
            <a:rPr kumimoji="1" lang="en-US" altLang="ja-JP" sz="1300">
              <a:latin typeface="ＭＳ Ｐゴシック"/>
            </a:rPr>
            <a:t>93,628</a:t>
          </a:r>
          <a:r>
            <a:rPr kumimoji="1" lang="ja-JP" altLang="en-US" sz="1300">
              <a:latin typeface="ＭＳ Ｐゴシック"/>
            </a:rPr>
            <a:t>円となっており、類似団体も増加傾向であるが、類似団体内平均値を上回っている。今後も増加傾向が続くと見込まれる。</a:t>
          </a:r>
          <a:r>
            <a:rPr kumimoji="1" lang="en-US" altLang="ja-JP" sz="1300">
              <a:latin typeface="ＭＳ Ｐゴシック"/>
            </a:rPr>
            <a:t/>
          </a:r>
          <a:br>
            <a:rPr kumimoji="1" lang="en-US" altLang="ja-JP" sz="1300">
              <a:latin typeface="ＭＳ Ｐゴシック"/>
            </a:rPr>
          </a:br>
          <a:r>
            <a:rPr kumimoji="1" lang="ja-JP" altLang="en-US" sz="1300">
              <a:latin typeface="ＭＳ Ｐゴシック"/>
            </a:rPr>
            <a:t>・普通建設事業費は住民一人当たり</a:t>
          </a:r>
          <a:r>
            <a:rPr kumimoji="1" lang="en-US" altLang="ja-JP" sz="1300">
              <a:latin typeface="ＭＳ Ｐゴシック"/>
            </a:rPr>
            <a:t>30,861</a:t>
          </a:r>
          <a:r>
            <a:rPr kumimoji="1" lang="ja-JP" altLang="en-US" sz="1300">
              <a:latin typeface="ＭＳ Ｐゴシック"/>
            </a:rPr>
            <a:t>円で、類似団体内平均値を下回っている。前年度までは生涯学習センターの建築工事等により増加していたが、工事の完了に伴い減少に転じた。</a:t>
          </a:r>
          <a:r>
            <a:rPr kumimoji="1" lang="en-US" altLang="ja-JP" sz="1300">
              <a:latin typeface="ＭＳ Ｐゴシック"/>
            </a:rPr>
            <a:t/>
          </a:r>
          <a:br>
            <a:rPr kumimoji="1" lang="en-US" altLang="ja-JP" sz="1300">
              <a:latin typeface="ＭＳ Ｐゴシック"/>
            </a:rPr>
          </a:br>
          <a:r>
            <a:rPr kumimoji="1" lang="ja-JP" altLang="en-US" sz="1300">
              <a:latin typeface="ＭＳ Ｐゴシック"/>
            </a:rPr>
            <a:t>・維持補修費は住民一人当たり</a:t>
          </a:r>
          <a:r>
            <a:rPr kumimoji="1" lang="en-US" altLang="ja-JP" sz="1300">
              <a:latin typeface="ＭＳ Ｐゴシック"/>
            </a:rPr>
            <a:t>1,714</a:t>
          </a:r>
          <a:r>
            <a:rPr kumimoji="1" lang="ja-JP" altLang="en-US" sz="1300">
              <a:latin typeface="ＭＳ Ｐゴシック"/>
            </a:rPr>
            <a:t>円で、近年減少傾向にあり、類似団体内平均値も下回っているが、今後は公共施設等総合管理計画に基づく予防保全に係る経費の増加が見込まれる。</a:t>
          </a:r>
          <a:r>
            <a:rPr kumimoji="1" lang="en-US" altLang="ja-JP" sz="1300">
              <a:latin typeface="ＭＳ Ｐゴシック"/>
            </a:rPr>
            <a:t/>
          </a:r>
          <a:br>
            <a:rPr kumimoji="1" lang="en-US" altLang="ja-JP" sz="1300">
              <a:latin typeface="ＭＳ Ｐゴシック"/>
            </a:rPr>
          </a:br>
          <a:r>
            <a:rPr kumimoji="1" lang="ja-JP" altLang="en-US" sz="1300">
              <a:latin typeface="ＭＳ Ｐゴシック"/>
            </a:rPr>
            <a:t>・積立金は住民一人当たり</a:t>
          </a:r>
          <a:r>
            <a:rPr kumimoji="1" lang="en-US" altLang="ja-JP" sz="1300">
              <a:latin typeface="ＭＳ Ｐゴシック"/>
            </a:rPr>
            <a:t>12,866</a:t>
          </a:r>
          <a:r>
            <a:rPr kumimoji="1" lang="ja-JP" altLang="en-US" sz="1300">
              <a:latin typeface="ＭＳ Ｐゴシック"/>
            </a:rPr>
            <a:t>円で増加傾向にあり、平成</a:t>
          </a:r>
          <a:r>
            <a:rPr kumimoji="1" lang="en-US" altLang="ja-JP" sz="1300">
              <a:latin typeface="ＭＳ Ｐゴシック"/>
            </a:rPr>
            <a:t>28</a:t>
          </a:r>
          <a:r>
            <a:rPr kumimoji="1" lang="ja-JP" altLang="en-US" sz="1300">
              <a:latin typeface="ＭＳ Ｐゴシック"/>
            </a:rPr>
            <a:t>年度は類似団体内平均値を上回った。今後も、上記のような支出増の見込みに備え、充当可能な一般財源を確保するとともに、事業の見直しにより経費を抑制し、基金への積立に努める。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福岡県古賀市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58,499
57,979
42.07
20,262,055
19,493,371
733,327
11,598,478
14,765,475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5.1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－３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－３</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20/85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109068</xdr:rowOff>
    </xdr:from>
    <xdr:to>
      <xdr:col>6</xdr:col>
      <xdr:colOff>510540</xdr:colOff>
      <xdr:row>37</xdr:row>
      <xdr:rowOff>144729</xdr:rowOff>
    </xdr:to>
    <xdr:cxnSp macro="">
      <xdr:nvCxnSpPr>
        <xdr:cNvPr id="54" name="直線コネクタ 53"/>
        <xdr:cNvCxnSpPr/>
      </xdr:nvCxnSpPr>
      <xdr:spPr>
        <a:xfrm flipV="1">
          <a:off x="4633595" y="5424018"/>
          <a:ext cx="1270" cy="1064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148556</xdr:rowOff>
    </xdr:from>
    <xdr:ext cx="469744" cy="259045"/>
    <xdr:sp macro="" textlink="">
      <xdr:nvSpPr>
        <xdr:cNvPr id="55" name="議会費最小値テキスト"/>
        <xdr:cNvSpPr txBox="1"/>
      </xdr:nvSpPr>
      <xdr:spPr>
        <a:xfrm>
          <a:off x="4686300" y="649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2,364</a:t>
          </a:r>
          <a:endParaRPr kumimoji="1" lang="ja-JP" altLang="en-US" sz="1000" b="1">
            <a:latin typeface="ＭＳ Ｐゴシック"/>
          </a:endParaRPr>
        </a:p>
      </xdr:txBody>
    </xdr:sp>
    <xdr:clientData/>
  </xdr:oneCellAnchor>
  <xdr:twoCellAnchor>
    <xdr:from>
      <xdr:col>6</xdr:col>
      <xdr:colOff>422275</xdr:colOff>
      <xdr:row>37</xdr:row>
      <xdr:rowOff>144729</xdr:rowOff>
    </xdr:from>
    <xdr:to>
      <xdr:col>6</xdr:col>
      <xdr:colOff>600075</xdr:colOff>
      <xdr:row>37</xdr:row>
      <xdr:rowOff>144729</xdr:rowOff>
    </xdr:to>
    <xdr:cxnSp macro="">
      <xdr:nvCxnSpPr>
        <xdr:cNvPr id="56" name="直線コネクタ 55"/>
        <xdr:cNvCxnSpPr/>
      </xdr:nvCxnSpPr>
      <xdr:spPr>
        <a:xfrm>
          <a:off x="4546600" y="6488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55745</xdr:rowOff>
    </xdr:from>
    <xdr:ext cx="469744" cy="259045"/>
    <xdr:sp macro="" textlink="">
      <xdr:nvSpPr>
        <xdr:cNvPr id="57" name="議会費最大値テキスト"/>
        <xdr:cNvSpPr txBox="1"/>
      </xdr:nvSpPr>
      <xdr:spPr>
        <a:xfrm>
          <a:off x="4686300" y="519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4,692</a:t>
          </a:r>
          <a:endParaRPr kumimoji="1" lang="ja-JP" altLang="en-US" sz="1000" b="1">
            <a:latin typeface="ＭＳ Ｐゴシック"/>
          </a:endParaRPr>
        </a:p>
      </xdr:txBody>
    </xdr:sp>
    <xdr:clientData/>
  </xdr:oneCellAnchor>
  <xdr:twoCellAnchor>
    <xdr:from>
      <xdr:col>6</xdr:col>
      <xdr:colOff>422275</xdr:colOff>
      <xdr:row>31</xdr:row>
      <xdr:rowOff>109068</xdr:rowOff>
    </xdr:from>
    <xdr:to>
      <xdr:col>6</xdr:col>
      <xdr:colOff>600075</xdr:colOff>
      <xdr:row>31</xdr:row>
      <xdr:rowOff>109068</xdr:rowOff>
    </xdr:to>
    <xdr:cxnSp macro="">
      <xdr:nvCxnSpPr>
        <xdr:cNvPr id="58" name="直線コネクタ 57"/>
        <xdr:cNvCxnSpPr/>
      </xdr:nvCxnSpPr>
      <xdr:spPr>
        <a:xfrm>
          <a:off x="4546600" y="542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22199</xdr:rowOff>
    </xdr:from>
    <xdr:to>
      <xdr:col>6</xdr:col>
      <xdr:colOff>511175</xdr:colOff>
      <xdr:row>34</xdr:row>
      <xdr:rowOff>52375</xdr:rowOff>
    </xdr:to>
    <xdr:cxnSp macro="">
      <xdr:nvCxnSpPr>
        <xdr:cNvPr id="59" name="直線コネクタ 58"/>
        <xdr:cNvCxnSpPr/>
      </xdr:nvCxnSpPr>
      <xdr:spPr>
        <a:xfrm flipV="1">
          <a:off x="3797300" y="5851499"/>
          <a:ext cx="838200" cy="3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135907</xdr:rowOff>
    </xdr:from>
    <xdr:ext cx="469744" cy="259045"/>
    <xdr:sp macro="" textlink="">
      <xdr:nvSpPr>
        <xdr:cNvPr id="60" name="議会費平均値テキスト"/>
        <xdr:cNvSpPr txBox="1"/>
      </xdr:nvSpPr>
      <xdr:spPr>
        <a:xfrm>
          <a:off x="4686300" y="5965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3,350</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157480</xdr:rowOff>
    </xdr:from>
    <xdr:to>
      <xdr:col>6</xdr:col>
      <xdr:colOff>561975</xdr:colOff>
      <xdr:row>35</xdr:row>
      <xdr:rowOff>87630</xdr:rowOff>
    </xdr:to>
    <xdr:sp macro="" textlink="">
      <xdr:nvSpPr>
        <xdr:cNvPr id="61" name="フローチャート : 判断 60"/>
        <xdr:cNvSpPr/>
      </xdr:nvSpPr>
      <xdr:spPr>
        <a:xfrm>
          <a:off x="4584700" y="598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156159</xdr:rowOff>
    </xdr:from>
    <xdr:to>
      <xdr:col>5</xdr:col>
      <xdr:colOff>358775</xdr:colOff>
      <xdr:row>34</xdr:row>
      <xdr:rowOff>52375</xdr:rowOff>
    </xdr:to>
    <xdr:cxnSp macro="">
      <xdr:nvCxnSpPr>
        <xdr:cNvPr id="62" name="直線コネクタ 61"/>
        <xdr:cNvCxnSpPr/>
      </xdr:nvCxnSpPr>
      <xdr:spPr>
        <a:xfrm>
          <a:off x="2908300" y="5814009"/>
          <a:ext cx="8890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18491</xdr:rowOff>
    </xdr:from>
    <xdr:to>
      <xdr:col>5</xdr:col>
      <xdr:colOff>409575</xdr:colOff>
      <xdr:row>34</xdr:row>
      <xdr:rowOff>120091</xdr:rowOff>
    </xdr:to>
    <xdr:sp macro="" textlink="">
      <xdr:nvSpPr>
        <xdr:cNvPr id="63" name="フローチャート : 判断 62"/>
        <xdr:cNvSpPr/>
      </xdr:nvSpPr>
      <xdr:spPr>
        <a:xfrm>
          <a:off x="3746500" y="584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111218</xdr:rowOff>
    </xdr:from>
    <xdr:ext cx="469744" cy="259045"/>
    <xdr:sp macro="" textlink="">
      <xdr:nvSpPr>
        <xdr:cNvPr id="64" name="テキスト ボックス 63"/>
        <xdr:cNvSpPr txBox="1"/>
      </xdr:nvSpPr>
      <xdr:spPr>
        <a:xfrm>
          <a:off x="3562427" y="594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3,654</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16256</xdr:rowOff>
    </xdr:from>
    <xdr:to>
      <xdr:col>4</xdr:col>
      <xdr:colOff>155575</xdr:colOff>
      <xdr:row>33</xdr:row>
      <xdr:rowOff>156159</xdr:rowOff>
    </xdr:to>
    <xdr:cxnSp macro="">
      <xdr:nvCxnSpPr>
        <xdr:cNvPr id="65" name="直線コネクタ 64"/>
        <xdr:cNvCxnSpPr/>
      </xdr:nvCxnSpPr>
      <xdr:spPr>
        <a:xfrm>
          <a:off x="2019300" y="5674106"/>
          <a:ext cx="889000" cy="13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23520</xdr:rowOff>
    </xdr:from>
    <xdr:to>
      <xdr:col>4</xdr:col>
      <xdr:colOff>206375</xdr:colOff>
      <xdr:row>34</xdr:row>
      <xdr:rowOff>125120</xdr:rowOff>
    </xdr:to>
    <xdr:sp macro="" textlink="">
      <xdr:nvSpPr>
        <xdr:cNvPr id="66" name="フローチャート : 判断 65"/>
        <xdr:cNvSpPr/>
      </xdr:nvSpPr>
      <xdr:spPr>
        <a:xfrm>
          <a:off x="2857500" y="585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116247</xdr:rowOff>
    </xdr:from>
    <xdr:ext cx="469744" cy="259045"/>
    <xdr:sp macro="" textlink="">
      <xdr:nvSpPr>
        <xdr:cNvPr id="67" name="テキスト ボックス 66"/>
        <xdr:cNvSpPr txBox="1"/>
      </xdr:nvSpPr>
      <xdr:spPr>
        <a:xfrm>
          <a:off x="2673427" y="594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3,643</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16256</xdr:rowOff>
    </xdr:from>
    <xdr:to>
      <xdr:col>2</xdr:col>
      <xdr:colOff>638175</xdr:colOff>
      <xdr:row>34</xdr:row>
      <xdr:rowOff>4826</xdr:rowOff>
    </xdr:to>
    <xdr:cxnSp macro="">
      <xdr:nvCxnSpPr>
        <xdr:cNvPr id="68" name="直線コネクタ 67"/>
        <xdr:cNvCxnSpPr/>
      </xdr:nvCxnSpPr>
      <xdr:spPr>
        <a:xfrm flipV="1">
          <a:off x="1130300" y="567410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39065</xdr:rowOff>
    </xdr:from>
    <xdr:to>
      <xdr:col>3</xdr:col>
      <xdr:colOff>3175</xdr:colOff>
      <xdr:row>34</xdr:row>
      <xdr:rowOff>140665</xdr:rowOff>
    </xdr:to>
    <xdr:sp macro="" textlink="">
      <xdr:nvSpPr>
        <xdr:cNvPr id="69" name="フローチャート : 判断 68"/>
        <xdr:cNvSpPr/>
      </xdr:nvSpPr>
      <xdr:spPr>
        <a:xfrm>
          <a:off x="1968500" y="58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131792</xdr:rowOff>
    </xdr:from>
    <xdr:ext cx="469744" cy="259045"/>
    <xdr:sp macro="" textlink="">
      <xdr:nvSpPr>
        <xdr:cNvPr id="70" name="テキスト ボックス 69"/>
        <xdr:cNvSpPr txBox="1"/>
      </xdr:nvSpPr>
      <xdr:spPr>
        <a:xfrm>
          <a:off x="1784427" y="596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3,609</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143307</xdr:rowOff>
    </xdr:from>
    <xdr:to>
      <xdr:col>1</xdr:col>
      <xdr:colOff>485775</xdr:colOff>
      <xdr:row>34</xdr:row>
      <xdr:rowOff>73457</xdr:rowOff>
    </xdr:to>
    <xdr:sp macro="" textlink="">
      <xdr:nvSpPr>
        <xdr:cNvPr id="71" name="フローチャート : 判断 70"/>
        <xdr:cNvSpPr/>
      </xdr:nvSpPr>
      <xdr:spPr>
        <a:xfrm>
          <a:off x="1079500" y="580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64584</xdr:rowOff>
    </xdr:from>
    <xdr:ext cx="469744" cy="259045"/>
    <xdr:sp macro="" textlink="">
      <xdr:nvSpPr>
        <xdr:cNvPr id="72" name="テキスト ボックス 71"/>
        <xdr:cNvSpPr txBox="1"/>
      </xdr:nvSpPr>
      <xdr:spPr>
        <a:xfrm>
          <a:off x="895427" y="5893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3,756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142849</xdr:rowOff>
    </xdr:from>
    <xdr:to>
      <xdr:col>6</xdr:col>
      <xdr:colOff>561975</xdr:colOff>
      <xdr:row>34</xdr:row>
      <xdr:rowOff>72999</xdr:rowOff>
    </xdr:to>
    <xdr:sp macro="" textlink="">
      <xdr:nvSpPr>
        <xdr:cNvPr id="78" name="円/楕円 77"/>
        <xdr:cNvSpPr/>
      </xdr:nvSpPr>
      <xdr:spPr>
        <a:xfrm>
          <a:off x="4584700" y="580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165726</xdr:rowOff>
    </xdr:from>
    <xdr:ext cx="469744" cy="259045"/>
    <xdr:sp macro="" textlink="">
      <xdr:nvSpPr>
        <xdr:cNvPr id="79" name="議会費該当値テキスト"/>
        <xdr:cNvSpPr txBox="1"/>
      </xdr:nvSpPr>
      <xdr:spPr>
        <a:xfrm>
          <a:off x="4686300" y="56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3,757</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1575</xdr:rowOff>
    </xdr:from>
    <xdr:to>
      <xdr:col>5</xdr:col>
      <xdr:colOff>409575</xdr:colOff>
      <xdr:row>34</xdr:row>
      <xdr:rowOff>103175</xdr:rowOff>
    </xdr:to>
    <xdr:sp macro="" textlink="">
      <xdr:nvSpPr>
        <xdr:cNvPr id="80" name="円/楕円 79"/>
        <xdr:cNvSpPr/>
      </xdr:nvSpPr>
      <xdr:spPr>
        <a:xfrm>
          <a:off x="3746500" y="583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32</xdr:row>
      <xdr:rowOff>119702</xdr:rowOff>
    </xdr:from>
    <xdr:ext cx="469744" cy="259045"/>
    <xdr:sp macro="" textlink="">
      <xdr:nvSpPr>
        <xdr:cNvPr id="81" name="テキスト ボックス 80"/>
        <xdr:cNvSpPr txBox="1"/>
      </xdr:nvSpPr>
      <xdr:spPr>
        <a:xfrm>
          <a:off x="3562427" y="560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3,691</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105359</xdr:rowOff>
    </xdr:from>
    <xdr:to>
      <xdr:col>4</xdr:col>
      <xdr:colOff>206375</xdr:colOff>
      <xdr:row>34</xdr:row>
      <xdr:rowOff>35509</xdr:rowOff>
    </xdr:to>
    <xdr:sp macro="" textlink="">
      <xdr:nvSpPr>
        <xdr:cNvPr id="82" name="円/楕円 81"/>
        <xdr:cNvSpPr/>
      </xdr:nvSpPr>
      <xdr:spPr>
        <a:xfrm>
          <a:off x="2857500" y="576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52036</xdr:rowOff>
    </xdr:from>
    <xdr:ext cx="469744" cy="259045"/>
    <xdr:sp macro="" textlink="">
      <xdr:nvSpPr>
        <xdr:cNvPr id="83" name="テキスト ボックス 82"/>
        <xdr:cNvSpPr txBox="1"/>
      </xdr:nvSpPr>
      <xdr:spPr>
        <a:xfrm>
          <a:off x="2673427" y="553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3,839</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136906</xdr:rowOff>
    </xdr:from>
    <xdr:to>
      <xdr:col>3</xdr:col>
      <xdr:colOff>3175</xdr:colOff>
      <xdr:row>33</xdr:row>
      <xdr:rowOff>67056</xdr:rowOff>
    </xdr:to>
    <xdr:sp macro="" textlink="">
      <xdr:nvSpPr>
        <xdr:cNvPr id="84" name="円/楕円 83"/>
        <xdr:cNvSpPr/>
      </xdr:nvSpPr>
      <xdr:spPr>
        <a:xfrm>
          <a:off x="1968500" y="56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31</xdr:row>
      <xdr:rowOff>83583</xdr:rowOff>
    </xdr:from>
    <xdr:ext cx="469744" cy="259045"/>
    <xdr:sp macro="" textlink="">
      <xdr:nvSpPr>
        <xdr:cNvPr id="85" name="テキスト ボックス 84"/>
        <xdr:cNvSpPr txBox="1"/>
      </xdr:nvSpPr>
      <xdr:spPr>
        <a:xfrm>
          <a:off x="1784427" y="539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4,145</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125476</xdr:rowOff>
    </xdr:from>
    <xdr:to>
      <xdr:col>1</xdr:col>
      <xdr:colOff>485775</xdr:colOff>
      <xdr:row>34</xdr:row>
      <xdr:rowOff>55626</xdr:rowOff>
    </xdr:to>
    <xdr:sp macro="" textlink="">
      <xdr:nvSpPr>
        <xdr:cNvPr id="86" name="円/楕円 85"/>
        <xdr:cNvSpPr/>
      </xdr:nvSpPr>
      <xdr:spPr>
        <a:xfrm>
          <a:off x="1079500" y="578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32</xdr:row>
      <xdr:rowOff>72153</xdr:rowOff>
    </xdr:from>
    <xdr:ext cx="469744" cy="259045"/>
    <xdr:sp macro="" textlink="">
      <xdr:nvSpPr>
        <xdr:cNvPr id="87" name="テキスト ボックス 86"/>
        <xdr:cNvSpPr txBox="1"/>
      </xdr:nvSpPr>
      <xdr:spPr>
        <a:xfrm>
          <a:off x="895427" y="555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38/85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43,556</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1" name="テキスト ボックス 100"/>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61984</xdr:rowOff>
    </xdr:from>
    <xdr:to>
      <xdr:col>6</xdr:col>
      <xdr:colOff>510540</xdr:colOff>
      <xdr:row>58</xdr:row>
      <xdr:rowOff>7356</xdr:rowOff>
    </xdr:to>
    <xdr:cxnSp macro="">
      <xdr:nvCxnSpPr>
        <xdr:cNvPr id="111" name="直線コネクタ 110"/>
        <xdr:cNvCxnSpPr/>
      </xdr:nvCxnSpPr>
      <xdr:spPr>
        <a:xfrm flipV="1">
          <a:off x="4633595" y="8634484"/>
          <a:ext cx="1270" cy="1316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11183</xdr:rowOff>
    </xdr:from>
    <xdr:ext cx="534377" cy="259045"/>
    <xdr:sp macro="" textlink="">
      <xdr:nvSpPr>
        <xdr:cNvPr id="112" name="総務費最小値テキスト"/>
        <xdr:cNvSpPr txBox="1"/>
      </xdr:nvSpPr>
      <xdr:spPr>
        <a:xfrm>
          <a:off x="4686300" y="995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27,368</a:t>
          </a:r>
          <a:endParaRPr kumimoji="1" lang="ja-JP" altLang="en-US" sz="1000" b="1">
            <a:latin typeface="ＭＳ Ｐゴシック"/>
          </a:endParaRPr>
        </a:p>
      </xdr:txBody>
    </xdr:sp>
    <xdr:clientData/>
  </xdr:oneCellAnchor>
  <xdr:twoCellAnchor>
    <xdr:from>
      <xdr:col>6</xdr:col>
      <xdr:colOff>422275</xdr:colOff>
      <xdr:row>58</xdr:row>
      <xdr:rowOff>7356</xdr:rowOff>
    </xdr:from>
    <xdr:to>
      <xdr:col>6</xdr:col>
      <xdr:colOff>600075</xdr:colOff>
      <xdr:row>58</xdr:row>
      <xdr:rowOff>7356</xdr:rowOff>
    </xdr:to>
    <xdr:cxnSp macro="">
      <xdr:nvCxnSpPr>
        <xdr:cNvPr id="113" name="直線コネクタ 112"/>
        <xdr:cNvCxnSpPr/>
      </xdr:nvCxnSpPr>
      <xdr:spPr>
        <a:xfrm>
          <a:off x="4546600" y="9951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8661</xdr:rowOff>
    </xdr:from>
    <xdr:ext cx="599010" cy="259045"/>
    <xdr:sp macro="" textlink="">
      <xdr:nvSpPr>
        <xdr:cNvPr id="114" name="総務費最大値テキスト"/>
        <xdr:cNvSpPr txBox="1"/>
      </xdr:nvSpPr>
      <xdr:spPr>
        <a:xfrm>
          <a:off x="4686300" y="8409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200,199</a:t>
          </a:r>
          <a:endParaRPr kumimoji="1" lang="ja-JP" altLang="en-US" sz="1000" b="1">
            <a:latin typeface="ＭＳ Ｐゴシック"/>
          </a:endParaRPr>
        </a:p>
      </xdr:txBody>
    </xdr:sp>
    <xdr:clientData/>
  </xdr:oneCellAnchor>
  <xdr:twoCellAnchor>
    <xdr:from>
      <xdr:col>6</xdr:col>
      <xdr:colOff>422275</xdr:colOff>
      <xdr:row>50</xdr:row>
      <xdr:rowOff>61984</xdr:rowOff>
    </xdr:from>
    <xdr:to>
      <xdr:col>6</xdr:col>
      <xdr:colOff>600075</xdr:colOff>
      <xdr:row>50</xdr:row>
      <xdr:rowOff>61984</xdr:rowOff>
    </xdr:to>
    <xdr:cxnSp macro="">
      <xdr:nvCxnSpPr>
        <xdr:cNvPr id="115" name="直線コネクタ 114"/>
        <xdr:cNvCxnSpPr/>
      </xdr:nvCxnSpPr>
      <xdr:spPr>
        <a:xfrm>
          <a:off x="4546600" y="8634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57122</xdr:rowOff>
    </xdr:from>
    <xdr:to>
      <xdr:col>6</xdr:col>
      <xdr:colOff>511175</xdr:colOff>
      <xdr:row>57</xdr:row>
      <xdr:rowOff>83121</xdr:rowOff>
    </xdr:to>
    <xdr:cxnSp macro="">
      <xdr:nvCxnSpPr>
        <xdr:cNvPr id="116" name="直線コネクタ 115"/>
        <xdr:cNvCxnSpPr/>
      </xdr:nvCxnSpPr>
      <xdr:spPr>
        <a:xfrm flipV="1">
          <a:off x="3797300" y="9829772"/>
          <a:ext cx="838200" cy="2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167761</xdr:rowOff>
    </xdr:from>
    <xdr:ext cx="534377" cy="259045"/>
    <xdr:sp macro="" textlink="">
      <xdr:nvSpPr>
        <xdr:cNvPr id="117" name="総務費平均値テキスト"/>
        <xdr:cNvSpPr txBox="1"/>
      </xdr:nvSpPr>
      <xdr:spPr>
        <a:xfrm>
          <a:off x="4686300" y="95975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47,653</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144884</xdr:rowOff>
    </xdr:from>
    <xdr:to>
      <xdr:col>6</xdr:col>
      <xdr:colOff>561975</xdr:colOff>
      <xdr:row>57</xdr:row>
      <xdr:rowOff>75034</xdr:rowOff>
    </xdr:to>
    <xdr:sp macro="" textlink="">
      <xdr:nvSpPr>
        <xdr:cNvPr id="118" name="フローチャート : 判断 117"/>
        <xdr:cNvSpPr/>
      </xdr:nvSpPr>
      <xdr:spPr>
        <a:xfrm>
          <a:off x="4584700" y="974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83121</xdr:rowOff>
    </xdr:from>
    <xdr:to>
      <xdr:col>5</xdr:col>
      <xdr:colOff>358775</xdr:colOff>
      <xdr:row>57</xdr:row>
      <xdr:rowOff>108565</xdr:rowOff>
    </xdr:to>
    <xdr:cxnSp macro="">
      <xdr:nvCxnSpPr>
        <xdr:cNvPr id="119" name="直線コネクタ 118"/>
        <xdr:cNvCxnSpPr/>
      </xdr:nvCxnSpPr>
      <xdr:spPr>
        <a:xfrm flipV="1">
          <a:off x="2908300" y="9855771"/>
          <a:ext cx="889000" cy="2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107074</xdr:rowOff>
    </xdr:from>
    <xdr:to>
      <xdr:col>5</xdr:col>
      <xdr:colOff>409575</xdr:colOff>
      <xdr:row>57</xdr:row>
      <xdr:rowOff>37224</xdr:rowOff>
    </xdr:to>
    <xdr:sp macro="" textlink="">
      <xdr:nvSpPr>
        <xdr:cNvPr id="120" name="フローチャート : 判断 119"/>
        <xdr:cNvSpPr/>
      </xdr:nvSpPr>
      <xdr:spPr>
        <a:xfrm>
          <a:off x="3746500" y="970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53751</xdr:rowOff>
    </xdr:from>
    <xdr:ext cx="534377" cy="259045"/>
    <xdr:sp macro="" textlink="">
      <xdr:nvSpPr>
        <xdr:cNvPr id="121" name="テキスト ボックス 120"/>
        <xdr:cNvSpPr txBox="1"/>
      </xdr:nvSpPr>
      <xdr:spPr>
        <a:xfrm>
          <a:off x="3530111" y="948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52,615</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108565</xdr:rowOff>
    </xdr:from>
    <xdr:to>
      <xdr:col>4</xdr:col>
      <xdr:colOff>155575</xdr:colOff>
      <xdr:row>57</xdr:row>
      <xdr:rowOff>121702</xdr:rowOff>
    </xdr:to>
    <xdr:cxnSp macro="">
      <xdr:nvCxnSpPr>
        <xdr:cNvPr id="122" name="直線コネクタ 121"/>
        <xdr:cNvCxnSpPr/>
      </xdr:nvCxnSpPr>
      <xdr:spPr>
        <a:xfrm flipV="1">
          <a:off x="2019300" y="9881215"/>
          <a:ext cx="889000" cy="1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53025</xdr:rowOff>
    </xdr:from>
    <xdr:to>
      <xdr:col>4</xdr:col>
      <xdr:colOff>206375</xdr:colOff>
      <xdr:row>56</xdr:row>
      <xdr:rowOff>154625</xdr:rowOff>
    </xdr:to>
    <xdr:sp macro="" textlink="">
      <xdr:nvSpPr>
        <xdr:cNvPr id="123" name="フローチャート : 判断 122"/>
        <xdr:cNvSpPr/>
      </xdr:nvSpPr>
      <xdr:spPr>
        <a:xfrm>
          <a:off x="2857500" y="965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171152</xdr:rowOff>
    </xdr:from>
    <xdr:ext cx="534377" cy="259045"/>
    <xdr:sp macro="" textlink="">
      <xdr:nvSpPr>
        <xdr:cNvPr id="124" name="テキスト ボックス 123"/>
        <xdr:cNvSpPr txBox="1"/>
      </xdr:nvSpPr>
      <xdr:spPr>
        <a:xfrm>
          <a:off x="2641111" y="942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59,708</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95656</xdr:rowOff>
    </xdr:from>
    <xdr:to>
      <xdr:col>2</xdr:col>
      <xdr:colOff>638175</xdr:colOff>
      <xdr:row>57</xdr:row>
      <xdr:rowOff>121702</xdr:rowOff>
    </xdr:to>
    <xdr:cxnSp macro="">
      <xdr:nvCxnSpPr>
        <xdr:cNvPr id="125" name="直線コネクタ 124"/>
        <xdr:cNvCxnSpPr/>
      </xdr:nvCxnSpPr>
      <xdr:spPr>
        <a:xfrm>
          <a:off x="1130300" y="9868306"/>
          <a:ext cx="889000" cy="2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22766</xdr:rowOff>
    </xdr:from>
    <xdr:to>
      <xdr:col>3</xdr:col>
      <xdr:colOff>3175</xdr:colOff>
      <xdr:row>56</xdr:row>
      <xdr:rowOff>124366</xdr:rowOff>
    </xdr:to>
    <xdr:sp macro="" textlink="">
      <xdr:nvSpPr>
        <xdr:cNvPr id="126" name="フローチャート : 判断 125"/>
        <xdr:cNvSpPr/>
      </xdr:nvSpPr>
      <xdr:spPr>
        <a:xfrm>
          <a:off x="1968500" y="962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140893</xdr:rowOff>
    </xdr:from>
    <xdr:ext cx="534377" cy="259045"/>
    <xdr:sp macro="" textlink="">
      <xdr:nvSpPr>
        <xdr:cNvPr id="127" name="テキスト ボックス 126"/>
        <xdr:cNvSpPr txBox="1"/>
      </xdr:nvSpPr>
      <xdr:spPr>
        <a:xfrm>
          <a:off x="1752111" y="939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63,679</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157411</xdr:rowOff>
    </xdr:from>
    <xdr:to>
      <xdr:col>1</xdr:col>
      <xdr:colOff>485775</xdr:colOff>
      <xdr:row>56</xdr:row>
      <xdr:rowOff>87561</xdr:rowOff>
    </xdr:to>
    <xdr:sp macro="" textlink="">
      <xdr:nvSpPr>
        <xdr:cNvPr id="128" name="フローチャート : 判断 127"/>
        <xdr:cNvSpPr/>
      </xdr:nvSpPr>
      <xdr:spPr>
        <a:xfrm>
          <a:off x="1079500" y="958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104088</xdr:rowOff>
    </xdr:from>
    <xdr:ext cx="534377" cy="259045"/>
    <xdr:sp macro="" textlink="">
      <xdr:nvSpPr>
        <xdr:cNvPr id="129" name="テキスト ボックス 128"/>
        <xdr:cNvSpPr txBox="1"/>
      </xdr:nvSpPr>
      <xdr:spPr>
        <a:xfrm>
          <a:off x="863111" y="936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68,509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6322</xdr:rowOff>
    </xdr:from>
    <xdr:to>
      <xdr:col>6</xdr:col>
      <xdr:colOff>561975</xdr:colOff>
      <xdr:row>57</xdr:row>
      <xdr:rowOff>107922</xdr:rowOff>
    </xdr:to>
    <xdr:sp macro="" textlink="">
      <xdr:nvSpPr>
        <xdr:cNvPr id="135" name="円/楕円 134"/>
        <xdr:cNvSpPr/>
      </xdr:nvSpPr>
      <xdr:spPr>
        <a:xfrm>
          <a:off x="4584700" y="977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123311</xdr:rowOff>
    </xdr:from>
    <xdr:ext cx="534377" cy="259045"/>
    <xdr:sp macro="" textlink="">
      <xdr:nvSpPr>
        <xdr:cNvPr id="136" name="総務費該当値テキスト"/>
        <xdr:cNvSpPr txBox="1"/>
      </xdr:nvSpPr>
      <xdr:spPr>
        <a:xfrm>
          <a:off x="4686300" y="972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43,337</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32321</xdr:rowOff>
    </xdr:from>
    <xdr:to>
      <xdr:col>5</xdr:col>
      <xdr:colOff>409575</xdr:colOff>
      <xdr:row>57</xdr:row>
      <xdr:rowOff>133921</xdr:rowOff>
    </xdr:to>
    <xdr:sp macro="" textlink="">
      <xdr:nvSpPr>
        <xdr:cNvPr id="137" name="円/楕円 136"/>
        <xdr:cNvSpPr/>
      </xdr:nvSpPr>
      <xdr:spPr>
        <a:xfrm>
          <a:off x="3746500" y="980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125048</xdr:rowOff>
    </xdr:from>
    <xdr:ext cx="534377" cy="259045"/>
    <xdr:sp macro="" textlink="">
      <xdr:nvSpPr>
        <xdr:cNvPr id="138" name="テキスト ボックス 137"/>
        <xdr:cNvSpPr txBox="1"/>
      </xdr:nvSpPr>
      <xdr:spPr>
        <a:xfrm>
          <a:off x="3530111" y="989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39,925</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57765</xdr:rowOff>
    </xdr:from>
    <xdr:to>
      <xdr:col>4</xdr:col>
      <xdr:colOff>206375</xdr:colOff>
      <xdr:row>57</xdr:row>
      <xdr:rowOff>159365</xdr:rowOff>
    </xdr:to>
    <xdr:sp macro="" textlink="">
      <xdr:nvSpPr>
        <xdr:cNvPr id="139" name="円/楕円 138"/>
        <xdr:cNvSpPr/>
      </xdr:nvSpPr>
      <xdr:spPr>
        <a:xfrm>
          <a:off x="2857500" y="983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150492</xdr:rowOff>
    </xdr:from>
    <xdr:ext cx="534377" cy="259045"/>
    <xdr:sp macro="" textlink="">
      <xdr:nvSpPr>
        <xdr:cNvPr id="140" name="テキスト ボックス 139"/>
        <xdr:cNvSpPr txBox="1"/>
      </xdr:nvSpPr>
      <xdr:spPr>
        <a:xfrm>
          <a:off x="2641111" y="992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36,586</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70902</xdr:rowOff>
    </xdr:from>
    <xdr:to>
      <xdr:col>3</xdr:col>
      <xdr:colOff>3175</xdr:colOff>
      <xdr:row>58</xdr:row>
      <xdr:rowOff>1052</xdr:rowOff>
    </xdr:to>
    <xdr:sp macro="" textlink="">
      <xdr:nvSpPr>
        <xdr:cNvPr id="141" name="円/楕円 140"/>
        <xdr:cNvSpPr/>
      </xdr:nvSpPr>
      <xdr:spPr>
        <a:xfrm>
          <a:off x="1968500" y="984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163629</xdr:rowOff>
    </xdr:from>
    <xdr:ext cx="534377" cy="259045"/>
    <xdr:sp macro="" textlink="">
      <xdr:nvSpPr>
        <xdr:cNvPr id="142" name="テキスト ボックス 141"/>
        <xdr:cNvSpPr txBox="1"/>
      </xdr:nvSpPr>
      <xdr:spPr>
        <a:xfrm>
          <a:off x="1752111" y="993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34,862</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44856</xdr:rowOff>
    </xdr:from>
    <xdr:to>
      <xdr:col>1</xdr:col>
      <xdr:colOff>485775</xdr:colOff>
      <xdr:row>57</xdr:row>
      <xdr:rowOff>146456</xdr:rowOff>
    </xdr:to>
    <xdr:sp macro="" textlink="">
      <xdr:nvSpPr>
        <xdr:cNvPr id="143" name="円/楕円 142"/>
        <xdr:cNvSpPr/>
      </xdr:nvSpPr>
      <xdr:spPr>
        <a:xfrm>
          <a:off x="1079500" y="981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137583</xdr:rowOff>
    </xdr:from>
    <xdr:ext cx="534377" cy="259045"/>
    <xdr:sp macro="" textlink="">
      <xdr:nvSpPr>
        <xdr:cNvPr id="144" name="テキスト ボックス 143"/>
        <xdr:cNvSpPr txBox="1"/>
      </xdr:nvSpPr>
      <xdr:spPr>
        <a:xfrm>
          <a:off x="863111" y="991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38,280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41/85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179,158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78</xdr:row>
      <xdr:rowOff>73677</xdr:rowOff>
    </xdr:from>
    <xdr:ext cx="531299" cy="259045"/>
    <xdr:sp macro="" textlink="">
      <xdr:nvSpPr>
        <xdr:cNvPr id="157" name="テキスト ボックス 156"/>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69</xdr:row>
      <xdr:rowOff>154622</xdr:rowOff>
    </xdr:from>
    <xdr:to>
      <xdr:col>6</xdr:col>
      <xdr:colOff>510540</xdr:colOff>
      <xdr:row>78</xdr:row>
      <xdr:rowOff>128651</xdr:rowOff>
    </xdr:to>
    <xdr:cxnSp macro="">
      <xdr:nvCxnSpPr>
        <xdr:cNvPr id="169" name="直線コネクタ 168"/>
        <xdr:cNvCxnSpPr/>
      </xdr:nvCxnSpPr>
      <xdr:spPr>
        <a:xfrm flipV="1">
          <a:off x="4633595" y="11984672"/>
          <a:ext cx="1270" cy="1517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132478</xdr:rowOff>
    </xdr:from>
    <xdr:ext cx="534377" cy="259045"/>
    <xdr:sp macro="" textlink="">
      <xdr:nvSpPr>
        <xdr:cNvPr id="170" name="民生費最小値テキスト"/>
        <xdr:cNvSpPr txBox="1"/>
      </xdr:nvSpPr>
      <xdr:spPr>
        <a:xfrm>
          <a:off x="4686300" y="1350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96,870</a:t>
          </a:r>
          <a:endParaRPr kumimoji="1" lang="ja-JP" altLang="en-US" sz="1000" b="1">
            <a:latin typeface="ＭＳ Ｐゴシック"/>
          </a:endParaRPr>
        </a:p>
      </xdr:txBody>
    </xdr:sp>
    <xdr:clientData/>
  </xdr:oneCellAnchor>
  <xdr:twoCellAnchor>
    <xdr:from>
      <xdr:col>6</xdr:col>
      <xdr:colOff>422275</xdr:colOff>
      <xdr:row>78</xdr:row>
      <xdr:rowOff>128651</xdr:rowOff>
    </xdr:from>
    <xdr:to>
      <xdr:col>6</xdr:col>
      <xdr:colOff>600075</xdr:colOff>
      <xdr:row>78</xdr:row>
      <xdr:rowOff>128651</xdr:rowOff>
    </xdr:to>
    <xdr:cxnSp macro="">
      <xdr:nvCxnSpPr>
        <xdr:cNvPr id="171" name="直線コネクタ 170"/>
        <xdr:cNvCxnSpPr/>
      </xdr:nvCxnSpPr>
      <xdr:spPr>
        <a:xfrm>
          <a:off x="4546600" y="13501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101299</xdr:rowOff>
    </xdr:from>
    <xdr:ext cx="599010" cy="259045"/>
    <xdr:sp macro="" textlink="">
      <xdr:nvSpPr>
        <xdr:cNvPr id="172" name="民生費最大値テキスト"/>
        <xdr:cNvSpPr txBox="1"/>
      </xdr:nvSpPr>
      <xdr:spPr>
        <a:xfrm>
          <a:off x="4686300" y="1175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216,325</a:t>
          </a:r>
          <a:endParaRPr kumimoji="1" lang="ja-JP" altLang="en-US" sz="1000" b="1">
            <a:latin typeface="ＭＳ Ｐゴシック"/>
          </a:endParaRPr>
        </a:p>
      </xdr:txBody>
    </xdr:sp>
    <xdr:clientData/>
  </xdr:oneCellAnchor>
  <xdr:twoCellAnchor>
    <xdr:from>
      <xdr:col>6</xdr:col>
      <xdr:colOff>422275</xdr:colOff>
      <xdr:row>69</xdr:row>
      <xdr:rowOff>154622</xdr:rowOff>
    </xdr:from>
    <xdr:to>
      <xdr:col>6</xdr:col>
      <xdr:colOff>600075</xdr:colOff>
      <xdr:row>69</xdr:row>
      <xdr:rowOff>154622</xdr:rowOff>
    </xdr:to>
    <xdr:cxnSp macro="">
      <xdr:nvCxnSpPr>
        <xdr:cNvPr id="173" name="直線コネクタ 172"/>
        <xdr:cNvCxnSpPr/>
      </xdr:nvCxnSpPr>
      <xdr:spPr>
        <a:xfrm>
          <a:off x="4546600" y="1198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95974</xdr:rowOff>
    </xdr:from>
    <xdr:to>
      <xdr:col>6</xdr:col>
      <xdr:colOff>511175</xdr:colOff>
      <xdr:row>75</xdr:row>
      <xdr:rowOff>171145</xdr:rowOff>
    </xdr:to>
    <xdr:cxnSp macro="">
      <xdr:nvCxnSpPr>
        <xdr:cNvPr id="174" name="直線コネクタ 173"/>
        <xdr:cNvCxnSpPr/>
      </xdr:nvCxnSpPr>
      <xdr:spPr>
        <a:xfrm flipV="1">
          <a:off x="3797300" y="12954724"/>
          <a:ext cx="838200" cy="7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20159</xdr:rowOff>
    </xdr:from>
    <xdr:ext cx="599010" cy="259045"/>
    <xdr:sp macro="" textlink="">
      <xdr:nvSpPr>
        <xdr:cNvPr id="175" name="民生費平均値テキスト"/>
        <xdr:cNvSpPr txBox="1"/>
      </xdr:nvSpPr>
      <xdr:spPr>
        <a:xfrm>
          <a:off x="4686300" y="127074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143,714</a:t>
          </a:r>
          <a:endParaRPr kumimoji="1" lang="ja-JP" altLang="en-US" sz="1000" b="1">
            <a:solidFill>
              <a:srgbClr val="000080"/>
            </a:solidFill>
            <a:latin typeface="ＭＳ Ｐゴシック"/>
          </a:endParaRPr>
        </a:p>
      </xdr:txBody>
    </xdr:sp>
    <xdr:clientData/>
  </xdr:oneCellAnchor>
  <xdr:twoCellAnchor>
    <xdr:from>
      <xdr:col>6</xdr:col>
      <xdr:colOff>460375</xdr:colOff>
      <xdr:row>74</xdr:row>
      <xdr:rowOff>168732</xdr:rowOff>
    </xdr:from>
    <xdr:to>
      <xdr:col>6</xdr:col>
      <xdr:colOff>561975</xdr:colOff>
      <xdr:row>75</xdr:row>
      <xdr:rowOff>98882</xdr:rowOff>
    </xdr:to>
    <xdr:sp macro="" textlink="">
      <xdr:nvSpPr>
        <xdr:cNvPr id="176" name="フローチャート : 判断 175"/>
        <xdr:cNvSpPr/>
      </xdr:nvSpPr>
      <xdr:spPr>
        <a:xfrm>
          <a:off x="4584700" y="1285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171145</xdr:rowOff>
    </xdr:from>
    <xdr:to>
      <xdr:col>5</xdr:col>
      <xdr:colOff>358775</xdr:colOff>
      <xdr:row>76</xdr:row>
      <xdr:rowOff>18745</xdr:rowOff>
    </xdr:to>
    <xdr:cxnSp macro="">
      <xdr:nvCxnSpPr>
        <xdr:cNvPr id="177" name="直線コネクタ 176"/>
        <xdr:cNvCxnSpPr/>
      </xdr:nvCxnSpPr>
      <xdr:spPr>
        <a:xfrm flipV="1">
          <a:off x="2908300" y="130298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30785</xdr:rowOff>
    </xdr:from>
    <xdr:to>
      <xdr:col>5</xdr:col>
      <xdr:colOff>409575</xdr:colOff>
      <xdr:row>75</xdr:row>
      <xdr:rowOff>132385</xdr:rowOff>
    </xdr:to>
    <xdr:sp macro="" textlink="">
      <xdr:nvSpPr>
        <xdr:cNvPr id="178" name="フローチャート : 判断 177"/>
        <xdr:cNvSpPr/>
      </xdr:nvSpPr>
      <xdr:spPr>
        <a:xfrm>
          <a:off x="3746500" y="1288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73</xdr:row>
      <xdr:rowOff>148912</xdr:rowOff>
    </xdr:from>
    <xdr:ext cx="599010" cy="259045"/>
    <xdr:sp macro="" textlink="">
      <xdr:nvSpPr>
        <xdr:cNvPr id="179" name="テキスト ボックス 178"/>
        <xdr:cNvSpPr txBox="1"/>
      </xdr:nvSpPr>
      <xdr:spPr>
        <a:xfrm>
          <a:off x="3497794" y="12664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141,076</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18745</xdr:rowOff>
    </xdr:from>
    <xdr:to>
      <xdr:col>4</xdr:col>
      <xdr:colOff>155575</xdr:colOff>
      <xdr:row>76</xdr:row>
      <xdr:rowOff>108319</xdr:rowOff>
    </xdr:to>
    <xdr:cxnSp macro="">
      <xdr:nvCxnSpPr>
        <xdr:cNvPr id="180" name="直線コネクタ 179"/>
        <xdr:cNvCxnSpPr/>
      </xdr:nvCxnSpPr>
      <xdr:spPr>
        <a:xfrm flipV="1">
          <a:off x="2019300" y="13048945"/>
          <a:ext cx="889000" cy="8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74</xdr:row>
      <xdr:rowOff>162281</xdr:rowOff>
    </xdr:from>
    <xdr:to>
      <xdr:col>4</xdr:col>
      <xdr:colOff>206375</xdr:colOff>
      <xdr:row>75</xdr:row>
      <xdr:rowOff>92431</xdr:rowOff>
    </xdr:to>
    <xdr:sp macro="" textlink="">
      <xdr:nvSpPr>
        <xdr:cNvPr id="181" name="フローチャート : 判断 180"/>
        <xdr:cNvSpPr/>
      </xdr:nvSpPr>
      <xdr:spPr>
        <a:xfrm>
          <a:off x="2857500" y="128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73</xdr:row>
      <xdr:rowOff>108958</xdr:rowOff>
    </xdr:from>
    <xdr:ext cx="599010" cy="259045"/>
    <xdr:sp macro="" textlink="">
      <xdr:nvSpPr>
        <xdr:cNvPr id="182" name="テキスト ボックス 181"/>
        <xdr:cNvSpPr txBox="1"/>
      </xdr:nvSpPr>
      <xdr:spPr>
        <a:xfrm>
          <a:off x="2608794" y="12624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144,222</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108319</xdr:rowOff>
    </xdr:from>
    <xdr:to>
      <xdr:col>2</xdr:col>
      <xdr:colOff>638175</xdr:colOff>
      <xdr:row>77</xdr:row>
      <xdr:rowOff>61201</xdr:rowOff>
    </xdr:to>
    <xdr:cxnSp macro="">
      <xdr:nvCxnSpPr>
        <xdr:cNvPr id="183" name="直線コネクタ 182"/>
        <xdr:cNvCxnSpPr/>
      </xdr:nvCxnSpPr>
      <xdr:spPr>
        <a:xfrm flipV="1">
          <a:off x="1130300" y="13138519"/>
          <a:ext cx="889000" cy="12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74613</xdr:rowOff>
    </xdr:from>
    <xdr:to>
      <xdr:col>3</xdr:col>
      <xdr:colOff>3175</xdr:colOff>
      <xdr:row>76</xdr:row>
      <xdr:rowOff>4763</xdr:rowOff>
    </xdr:to>
    <xdr:sp macro="" textlink="">
      <xdr:nvSpPr>
        <xdr:cNvPr id="184" name="フローチャート : 判断 183"/>
        <xdr:cNvSpPr/>
      </xdr:nvSpPr>
      <xdr:spPr>
        <a:xfrm>
          <a:off x="1968500" y="1293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21290</xdr:rowOff>
    </xdr:from>
    <xdr:ext cx="599010" cy="259045"/>
    <xdr:sp macro="" textlink="">
      <xdr:nvSpPr>
        <xdr:cNvPr id="185" name="テキスト ボックス 184"/>
        <xdr:cNvSpPr txBox="1"/>
      </xdr:nvSpPr>
      <xdr:spPr>
        <a:xfrm>
          <a:off x="1719794" y="12708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137,625</a:t>
          </a:r>
          <a:endParaRPr kumimoji="1" lang="ja-JP" altLang="en-US" sz="1000" b="1">
            <a:solidFill>
              <a:srgbClr val="000080"/>
            </a:solidFill>
            <a:latin typeface="ＭＳ Ｐゴシック"/>
          </a:endParaRPr>
        </a:p>
      </xdr:txBody>
    </xdr:sp>
    <xdr:clientData/>
  </xdr:oneCellAnchor>
  <xdr:twoCellAnchor>
    <xdr:from>
      <xdr:col>1</xdr:col>
      <xdr:colOff>384175</xdr:colOff>
      <xdr:row>75</xdr:row>
      <xdr:rowOff>145186</xdr:rowOff>
    </xdr:from>
    <xdr:to>
      <xdr:col>1</xdr:col>
      <xdr:colOff>485775</xdr:colOff>
      <xdr:row>76</xdr:row>
      <xdr:rowOff>75336</xdr:rowOff>
    </xdr:to>
    <xdr:sp macro="" textlink="">
      <xdr:nvSpPr>
        <xdr:cNvPr id="186" name="フローチャート : 判断 185"/>
        <xdr:cNvSpPr/>
      </xdr:nvSpPr>
      <xdr:spPr>
        <a:xfrm>
          <a:off x="1079500" y="1300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91863</xdr:rowOff>
    </xdr:from>
    <xdr:ext cx="599010" cy="259045"/>
    <xdr:sp macro="" textlink="">
      <xdr:nvSpPr>
        <xdr:cNvPr id="187" name="テキスト ボックス 186"/>
        <xdr:cNvSpPr txBox="1"/>
      </xdr:nvSpPr>
      <xdr:spPr>
        <a:xfrm>
          <a:off x="830794" y="1277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132,068</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45174</xdr:rowOff>
    </xdr:from>
    <xdr:to>
      <xdr:col>6</xdr:col>
      <xdr:colOff>561975</xdr:colOff>
      <xdr:row>75</xdr:row>
      <xdr:rowOff>146774</xdr:rowOff>
    </xdr:to>
    <xdr:sp macro="" textlink="">
      <xdr:nvSpPr>
        <xdr:cNvPr id="193" name="円/楕円 192"/>
        <xdr:cNvSpPr/>
      </xdr:nvSpPr>
      <xdr:spPr>
        <a:xfrm>
          <a:off x="4584700" y="1290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23601</xdr:rowOff>
    </xdr:from>
    <xdr:ext cx="599010" cy="259045"/>
    <xdr:sp macro="" textlink="">
      <xdr:nvSpPr>
        <xdr:cNvPr id="194" name="民生費該当値テキスト"/>
        <xdr:cNvSpPr txBox="1"/>
      </xdr:nvSpPr>
      <xdr:spPr>
        <a:xfrm>
          <a:off x="4686300" y="12882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139,943</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120345</xdr:rowOff>
    </xdr:from>
    <xdr:to>
      <xdr:col>5</xdr:col>
      <xdr:colOff>409575</xdr:colOff>
      <xdr:row>76</xdr:row>
      <xdr:rowOff>50496</xdr:rowOff>
    </xdr:to>
    <xdr:sp macro="" textlink="">
      <xdr:nvSpPr>
        <xdr:cNvPr id="195" name="円/楕円 194"/>
        <xdr:cNvSpPr/>
      </xdr:nvSpPr>
      <xdr:spPr>
        <a:xfrm>
          <a:off x="3746500" y="129790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41622</xdr:rowOff>
    </xdr:from>
    <xdr:ext cx="599010" cy="259045"/>
    <xdr:sp macro="" textlink="">
      <xdr:nvSpPr>
        <xdr:cNvPr id="196" name="テキスト ボックス 195"/>
        <xdr:cNvSpPr txBox="1"/>
      </xdr:nvSpPr>
      <xdr:spPr>
        <a:xfrm>
          <a:off x="3497794" y="1307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134,024</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139395</xdr:rowOff>
    </xdr:from>
    <xdr:to>
      <xdr:col>4</xdr:col>
      <xdr:colOff>206375</xdr:colOff>
      <xdr:row>76</xdr:row>
      <xdr:rowOff>69546</xdr:rowOff>
    </xdr:to>
    <xdr:sp macro="" textlink="">
      <xdr:nvSpPr>
        <xdr:cNvPr id="197" name="円/楕円 196"/>
        <xdr:cNvSpPr/>
      </xdr:nvSpPr>
      <xdr:spPr>
        <a:xfrm>
          <a:off x="2857500" y="129981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60672</xdr:rowOff>
    </xdr:from>
    <xdr:ext cx="599010" cy="259045"/>
    <xdr:sp macro="" textlink="">
      <xdr:nvSpPr>
        <xdr:cNvPr id="198" name="テキスト ボックス 197"/>
        <xdr:cNvSpPr txBox="1"/>
      </xdr:nvSpPr>
      <xdr:spPr>
        <a:xfrm>
          <a:off x="2608794" y="13090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132,524</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57519</xdr:rowOff>
    </xdr:from>
    <xdr:to>
      <xdr:col>3</xdr:col>
      <xdr:colOff>3175</xdr:colOff>
      <xdr:row>76</xdr:row>
      <xdr:rowOff>159119</xdr:rowOff>
    </xdr:to>
    <xdr:sp macro="" textlink="">
      <xdr:nvSpPr>
        <xdr:cNvPr id="199" name="円/楕円 198"/>
        <xdr:cNvSpPr/>
      </xdr:nvSpPr>
      <xdr:spPr>
        <a:xfrm>
          <a:off x="1968500" y="1308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150246</xdr:rowOff>
    </xdr:from>
    <xdr:ext cx="599010" cy="259045"/>
    <xdr:sp macro="" textlink="">
      <xdr:nvSpPr>
        <xdr:cNvPr id="200" name="テキスト ボックス 199"/>
        <xdr:cNvSpPr txBox="1"/>
      </xdr:nvSpPr>
      <xdr:spPr>
        <a:xfrm>
          <a:off x="1719794" y="13180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125,471</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10401</xdr:rowOff>
    </xdr:from>
    <xdr:to>
      <xdr:col>1</xdr:col>
      <xdr:colOff>485775</xdr:colOff>
      <xdr:row>77</xdr:row>
      <xdr:rowOff>112001</xdr:rowOff>
    </xdr:to>
    <xdr:sp macro="" textlink="">
      <xdr:nvSpPr>
        <xdr:cNvPr id="201" name="円/楕円 200"/>
        <xdr:cNvSpPr/>
      </xdr:nvSpPr>
      <xdr:spPr>
        <a:xfrm>
          <a:off x="1079500" y="1321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103128</xdr:rowOff>
    </xdr:from>
    <xdr:ext cx="599010" cy="259045"/>
    <xdr:sp macro="" textlink="">
      <xdr:nvSpPr>
        <xdr:cNvPr id="202" name="テキスト ボックス 201"/>
        <xdr:cNvSpPr txBox="1"/>
      </xdr:nvSpPr>
      <xdr:spPr>
        <a:xfrm>
          <a:off x="830794" y="13304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115,681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39/85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34,262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5" name="テキスト ボックス 214"/>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7" name="テキスト ボックス 216"/>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9" name="テキスト ボックス 218"/>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1" name="テキスト ボックス 220"/>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95828</xdr:rowOff>
    </xdr:from>
    <xdr:to>
      <xdr:col>6</xdr:col>
      <xdr:colOff>510540</xdr:colOff>
      <xdr:row>99</xdr:row>
      <xdr:rowOff>89751</xdr:rowOff>
    </xdr:to>
    <xdr:cxnSp macro="">
      <xdr:nvCxnSpPr>
        <xdr:cNvPr id="227" name="直線コネクタ 226"/>
        <xdr:cNvCxnSpPr/>
      </xdr:nvCxnSpPr>
      <xdr:spPr>
        <a:xfrm flipV="1">
          <a:off x="4633595" y="15697778"/>
          <a:ext cx="1270" cy="1365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93578</xdr:rowOff>
    </xdr:from>
    <xdr:ext cx="534377" cy="259045"/>
    <xdr:sp macro="" textlink="">
      <xdr:nvSpPr>
        <xdr:cNvPr id="228" name="衛生費最小値テキスト"/>
        <xdr:cNvSpPr txBox="1"/>
      </xdr:nvSpPr>
      <xdr:spPr>
        <a:xfrm>
          <a:off x="4686300" y="1706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17,622</a:t>
          </a:r>
          <a:endParaRPr kumimoji="1" lang="ja-JP" altLang="en-US" sz="1000" b="1">
            <a:latin typeface="ＭＳ Ｐゴシック"/>
          </a:endParaRPr>
        </a:p>
      </xdr:txBody>
    </xdr:sp>
    <xdr:clientData/>
  </xdr:oneCellAnchor>
  <xdr:twoCellAnchor>
    <xdr:from>
      <xdr:col>6</xdr:col>
      <xdr:colOff>422275</xdr:colOff>
      <xdr:row>99</xdr:row>
      <xdr:rowOff>89751</xdr:rowOff>
    </xdr:from>
    <xdr:to>
      <xdr:col>6</xdr:col>
      <xdr:colOff>600075</xdr:colOff>
      <xdr:row>99</xdr:row>
      <xdr:rowOff>89751</xdr:rowOff>
    </xdr:to>
    <xdr:cxnSp macro="">
      <xdr:nvCxnSpPr>
        <xdr:cNvPr id="229" name="直線コネクタ 228"/>
        <xdr:cNvCxnSpPr/>
      </xdr:nvCxnSpPr>
      <xdr:spPr>
        <a:xfrm>
          <a:off x="4546600" y="17063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42505</xdr:rowOff>
    </xdr:from>
    <xdr:ext cx="534377" cy="259045"/>
    <xdr:sp macro="" textlink="">
      <xdr:nvSpPr>
        <xdr:cNvPr id="230" name="衛生費最大値テキスト"/>
        <xdr:cNvSpPr txBox="1"/>
      </xdr:nvSpPr>
      <xdr:spPr>
        <a:xfrm>
          <a:off x="4686300" y="1547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89,303</a:t>
          </a:r>
          <a:endParaRPr kumimoji="1" lang="ja-JP" altLang="en-US" sz="1000" b="1">
            <a:latin typeface="ＭＳ Ｐゴシック"/>
          </a:endParaRPr>
        </a:p>
      </xdr:txBody>
    </xdr:sp>
    <xdr:clientData/>
  </xdr:oneCellAnchor>
  <xdr:twoCellAnchor>
    <xdr:from>
      <xdr:col>6</xdr:col>
      <xdr:colOff>422275</xdr:colOff>
      <xdr:row>91</xdr:row>
      <xdr:rowOff>95828</xdr:rowOff>
    </xdr:from>
    <xdr:to>
      <xdr:col>6</xdr:col>
      <xdr:colOff>600075</xdr:colOff>
      <xdr:row>91</xdr:row>
      <xdr:rowOff>95828</xdr:rowOff>
    </xdr:to>
    <xdr:cxnSp macro="">
      <xdr:nvCxnSpPr>
        <xdr:cNvPr id="231" name="直線コネクタ 230"/>
        <xdr:cNvCxnSpPr/>
      </xdr:nvCxnSpPr>
      <xdr:spPr>
        <a:xfrm>
          <a:off x="4546600" y="15697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163055</xdr:rowOff>
    </xdr:from>
    <xdr:to>
      <xdr:col>6</xdr:col>
      <xdr:colOff>511175</xdr:colOff>
      <xdr:row>98</xdr:row>
      <xdr:rowOff>11894</xdr:rowOff>
    </xdr:to>
    <xdr:cxnSp macro="">
      <xdr:nvCxnSpPr>
        <xdr:cNvPr id="232" name="直線コネクタ 231"/>
        <xdr:cNvCxnSpPr/>
      </xdr:nvCxnSpPr>
      <xdr:spPr>
        <a:xfrm>
          <a:off x="3797300" y="16793705"/>
          <a:ext cx="838200" cy="20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102747</xdr:rowOff>
    </xdr:from>
    <xdr:ext cx="534377" cy="259045"/>
    <xdr:sp macro="" textlink="">
      <xdr:nvSpPr>
        <xdr:cNvPr id="233" name="衛生費平均値テキスト"/>
        <xdr:cNvSpPr txBox="1"/>
      </xdr:nvSpPr>
      <xdr:spPr>
        <a:xfrm>
          <a:off x="4686300" y="165619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33,474</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79870</xdr:rowOff>
    </xdr:from>
    <xdr:to>
      <xdr:col>6</xdr:col>
      <xdr:colOff>561975</xdr:colOff>
      <xdr:row>98</xdr:row>
      <xdr:rowOff>10020</xdr:rowOff>
    </xdr:to>
    <xdr:sp macro="" textlink="">
      <xdr:nvSpPr>
        <xdr:cNvPr id="234" name="フローチャート : 判断 233"/>
        <xdr:cNvSpPr/>
      </xdr:nvSpPr>
      <xdr:spPr>
        <a:xfrm>
          <a:off x="4584700" y="167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160559</xdr:rowOff>
    </xdr:from>
    <xdr:to>
      <xdr:col>5</xdr:col>
      <xdr:colOff>358775</xdr:colOff>
      <xdr:row>97</xdr:row>
      <xdr:rowOff>163055</xdr:rowOff>
    </xdr:to>
    <xdr:cxnSp macro="">
      <xdr:nvCxnSpPr>
        <xdr:cNvPr id="235" name="直線コネクタ 234"/>
        <xdr:cNvCxnSpPr/>
      </xdr:nvCxnSpPr>
      <xdr:spPr>
        <a:xfrm>
          <a:off x="2908300" y="16791209"/>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116866</xdr:rowOff>
    </xdr:from>
    <xdr:to>
      <xdr:col>5</xdr:col>
      <xdr:colOff>409575</xdr:colOff>
      <xdr:row>98</xdr:row>
      <xdr:rowOff>47016</xdr:rowOff>
    </xdr:to>
    <xdr:sp macro="" textlink="">
      <xdr:nvSpPr>
        <xdr:cNvPr id="236" name="フローチャート : 判断 235"/>
        <xdr:cNvSpPr/>
      </xdr:nvSpPr>
      <xdr:spPr>
        <a:xfrm>
          <a:off x="3746500" y="1674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38143</xdr:rowOff>
    </xdr:from>
    <xdr:ext cx="534377" cy="259045"/>
    <xdr:sp macro="" textlink="">
      <xdr:nvSpPr>
        <xdr:cNvPr id="237" name="テキスト ボックス 236"/>
        <xdr:cNvSpPr txBox="1"/>
      </xdr:nvSpPr>
      <xdr:spPr>
        <a:xfrm>
          <a:off x="3530111" y="1684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31,532</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156921</xdr:rowOff>
    </xdr:from>
    <xdr:to>
      <xdr:col>4</xdr:col>
      <xdr:colOff>155575</xdr:colOff>
      <xdr:row>97</xdr:row>
      <xdr:rowOff>160559</xdr:rowOff>
    </xdr:to>
    <xdr:cxnSp macro="">
      <xdr:nvCxnSpPr>
        <xdr:cNvPr id="238" name="直線コネクタ 237"/>
        <xdr:cNvCxnSpPr/>
      </xdr:nvCxnSpPr>
      <xdr:spPr>
        <a:xfrm>
          <a:off x="2019300" y="16787571"/>
          <a:ext cx="889000" cy="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17405</xdr:rowOff>
    </xdr:from>
    <xdr:to>
      <xdr:col>4</xdr:col>
      <xdr:colOff>206375</xdr:colOff>
      <xdr:row>97</xdr:row>
      <xdr:rowOff>119005</xdr:rowOff>
    </xdr:to>
    <xdr:sp macro="" textlink="">
      <xdr:nvSpPr>
        <xdr:cNvPr id="239" name="フローチャート : 判断 238"/>
        <xdr:cNvSpPr/>
      </xdr:nvSpPr>
      <xdr:spPr>
        <a:xfrm>
          <a:off x="2857500" y="1664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135532</xdr:rowOff>
    </xdr:from>
    <xdr:ext cx="534377" cy="259045"/>
    <xdr:sp macro="" textlink="">
      <xdr:nvSpPr>
        <xdr:cNvPr id="240" name="テキスト ボックス 239"/>
        <xdr:cNvSpPr txBox="1"/>
      </xdr:nvSpPr>
      <xdr:spPr>
        <a:xfrm>
          <a:off x="2641111" y="1642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36,753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156921</xdr:rowOff>
    </xdr:from>
    <xdr:to>
      <xdr:col>2</xdr:col>
      <xdr:colOff>638175</xdr:colOff>
      <xdr:row>97</xdr:row>
      <xdr:rowOff>165209</xdr:rowOff>
    </xdr:to>
    <xdr:cxnSp macro="">
      <xdr:nvCxnSpPr>
        <xdr:cNvPr id="241" name="直線コネクタ 240"/>
        <xdr:cNvCxnSpPr/>
      </xdr:nvCxnSpPr>
      <xdr:spPr>
        <a:xfrm flipV="1">
          <a:off x="1130300" y="16787571"/>
          <a:ext cx="889000" cy="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170644</xdr:rowOff>
    </xdr:from>
    <xdr:to>
      <xdr:col>3</xdr:col>
      <xdr:colOff>3175</xdr:colOff>
      <xdr:row>97</xdr:row>
      <xdr:rowOff>100794</xdr:rowOff>
    </xdr:to>
    <xdr:sp macro="" textlink="">
      <xdr:nvSpPr>
        <xdr:cNvPr id="242" name="フローチャート : 判断 241"/>
        <xdr:cNvSpPr/>
      </xdr:nvSpPr>
      <xdr:spPr>
        <a:xfrm>
          <a:off x="1968500" y="166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117321</xdr:rowOff>
    </xdr:from>
    <xdr:ext cx="534377" cy="259045"/>
    <xdr:sp macro="" textlink="">
      <xdr:nvSpPr>
        <xdr:cNvPr id="243" name="テキスト ボックス 242"/>
        <xdr:cNvSpPr txBox="1"/>
      </xdr:nvSpPr>
      <xdr:spPr>
        <a:xfrm>
          <a:off x="1752111" y="164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37,709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35294</xdr:rowOff>
    </xdr:from>
    <xdr:to>
      <xdr:col>1</xdr:col>
      <xdr:colOff>485775</xdr:colOff>
      <xdr:row>97</xdr:row>
      <xdr:rowOff>136894</xdr:rowOff>
    </xdr:to>
    <xdr:sp macro="" textlink="">
      <xdr:nvSpPr>
        <xdr:cNvPr id="244" name="フローチャート : 判断 243"/>
        <xdr:cNvSpPr/>
      </xdr:nvSpPr>
      <xdr:spPr>
        <a:xfrm>
          <a:off x="1079500" y="1666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153421</xdr:rowOff>
    </xdr:from>
    <xdr:ext cx="534377" cy="259045"/>
    <xdr:sp macro="" textlink="">
      <xdr:nvSpPr>
        <xdr:cNvPr id="245" name="テキスト ボックス 244"/>
        <xdr:cNvSpPr txBox="1"/>
      </xdr:nvSpPr>
      <xdr:spPr>
        <a:xfrm>
          <a:off x="863111" y="1644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35,814</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132544</xdr:rowOff>
    </xdr:from>
    <xdr:to>
      <xdr:col>6</xdr:col>
      <xdr:colOff>561975</xdr:colOff>
      <xdr:row>98</xdr:row>
      <xdr:rowOff>62694</xdr:rowOff>
    </xdr:to>
    <xdr:sp macro="" textlink="">
      <xdr:nvSpPr>
        <xdr:cNvPr id="251" name="円/楕円 250"/>
        <xdr:cNvSpPr/>
      </xdr:nvSpPr>
      <xdr:spPr>
        <a:xfrm>
          <a:off x="4584700" y="1676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110971</xdr:rowOff>
    </xdr:from>
    <xdr:ext cx="534377" cy="259045"/>
    <xdr:sp macro="" textlink="">
      <xdr:nvSpPr>
        <xdr:cNvPr id="252" name="衛生費該当値テキスト"/>
        <xdr:cNvSpPr txBox="1"/>
      </xdr:nvSpPr>
      <xdr:spPr>
        <a:xfrm>
          <a:off x="4686300" y="1674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30,709</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112255</xdr:rowOff>
    </xdr:from>
    <xdr:to>
      <xdr:col>5</xdr:col>
      <xdr:colOff>409575</xdr:colOff>
      <xdr:row>98</xdr:row>
      <xdr:rowOff>42405</xdr:rowOff>
    </xdr:to>
    <xdr:sp macro="" textlink="">
      <xdr:nvSpPr>
        <xdr:cNvPr id="253" name="円/楕円 252"/>
        <xdr:cNvSpPr/>
      </xdr:nvSpPr>
      <xdr:spPr>
        <a:xfrm>
          <a:off x="3746500" y="167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58932</xdr:rowOff>
    </xdr:from>
    <xdr:ext cx="534377" cy="259045"/>
    <xdr:sp macro="" textlink="">
      <xdr:nvSpPr>
        <xdr:cNvPr id="254" name="テキスト ボックス 253"/>
        <xdr:cNvSpPr txBox="1"/>
      </xdr:nvSpPr>
      <xdr:spPr>
        <a:xfrm>
          <a:off x="3530111" y="1651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31,774</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109759</xdr:rowOff>
    </xdr:from>
    <xdr:to>
      <xdr:col>4</xdr:col>
      <xdr:colOff>206375</xdr:colOff>
      <xdr:row>98</xdr:row>
      <xdr:rowOff>39909</xdr:rowOff>
    </xdr:to>
    <xdr:sp macro="" textlink="">
      <xdr:nvSpPr>
        <xdr:cNvPr id="255" name="円/楕円 254"/>
        <xdr:cNvSpPr/>
      </xdr:nvSpPr>
      <xdr:spPr>
        <a:xfrm>
          <a:off x="2857500" y="1674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31036</xdr:rowOff>
    </xdr:from>
    <xdr:ext cx="534377" cy="259045"/>
    <xdr:sp macro="" textlink="">
      <xdr:nvSpPr>
        <xdr:cNvPr id="256" name="テキスト ボックス 255"/>
        <xdr:cNvSpPr txBox="1"/>
      </xdr:nvSpPr>
      <xdr:spPr>
        <a:xfrm>
          <a:off x="2641111" y="1683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31,905</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106121</xdr:rowOff>
    </xdr:from>
    <xdr:to>
      <xdr:col>3</xdr:col>
      <xdr:colOff>3175</xdr:colOff>
      <xdr:row>98</xdr:row>
      <xdr:rowOff>36271</xdr:rowOff>
    </xdr:to>
    <xdr:sp macro="" textlink="">
      <xdr:nvSpPr>
        <xdr:cNvPr id="257" name="円/楕円 256"/>
        <xdr:cNvSpPr/>
      </xdr:nvSpPr>
      <xdr:spPr>
        <a:xfrm>
          <a:off x="1968500" y="1673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27398</xdr:rowOff>
    </xdr:from>
    <xdr:ext cx="534377" cy="259045"/>
    <xdr:sp macro="" textlink="">
      <xdr:nvSpPr>
        <xdr:cNvPr id="258" name="テキスト ボックス 257"/>
        <xdr:cNvSpPr txBox="1"/>
      </xdr:nvSpPr>
      <xdr:spPr>
        <a:xfrm>
          <a:off x="1752111" y="1682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32,096</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114409</xdr:rowOff>
    </xdr:from>
    <xdr:to>
      <xdr:col>1</xdr:col>
      <xdr:colOff>485775</xdr:colOff>
      <xdr:row>98</xdr:row>
      <xdr:rowOff>44559</xdr:rowOff>
    </xdr:to>
    <xdr:sp macro="" textlink="">
      <xdr:nvSpPr>
        <xdr:cNvPr id="259" name="円/楕円 258"/>
        <xdr:cNvSpPr/>
      </xdr:nvSpPr>
      <xdr:spPr>
        <a:xfrm>
          <a:off x="1079500" y="1674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35686</xdr:rowOff>
    </xdr:from>
    <xdr:ext cx="534377" cy="259045"/>
    <xdr:sp macro="" textlink="">
      <xdr:nvSpPr>
        <xdr:cNvPr id="260" name="テキスト ボックス 259"/>
        <xdr:cNvSpPr txBox="1"/>
      </xdr:nvSpPr>
      <xdr:spPr>
        <a:xfrm>
          <a:off x="863111" y="1683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31,661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69/85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4" name="テキスト ボックス 273"/>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6" name="テキスト ボックス 275"/>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78" name="テキスト ボックス 277"/>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0" name="テキスト ボックス 279"/>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82" name="テキスト ボックス 281"/>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90932</xdr:rowOff>
    </xdr:from>
    <xdr:to>
      <xdr:col>15</xdr:col>
      <xdr:colOff>180340</xdr:colOff>
      <xdr:row>39</xdr:row>
      <xdr:rowOff>44450</xdr:rowOff>
    </xdr:to>
    <xdr:cxnSp macro="">
      <xdr:nvCxnSpPr>
        <xdr:cNvPr id="284" name="直線コネクタ 283"/>
        <xdr:cNvCxnSpPr/>
      </xdr:nvCxnSpPr>
      <xdr:spPr>
        <a:xfrm flipV="1">
          <a:off x="10475595" y="5405882"/>
          <a:ext cx="1270" cy="1325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5"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6" name="直線コネクタ 285"/>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37609</xdr:rowOff>
    </xdr:from>
    <xdr:ext cx="469744" cy="259045"/>
    <xdr:sp macro="" textlink="">
      <xdr:nvSpPr>
        <xdr:cNvPr id="287" name="労働費最大値テキスト"/>
        <xdr:cNvSpPr txBox="1"/>
      </xdr:nvSpPr>
      <xdr:spPr>
        <a:xfrm>
          <a:off x="10528300" y="518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3,478</a:t>
          </a:r>
          <a:endParaRPr kumimoji="1" lang="ja-JP" altLang="en-US" sz="1000" b="1">
            <a:latin typeface="ＭＳ Ｐゴシック"/>
          </a:endParaRPr>
        </a:p>
      </xdr:txBody>
    </xdr:sp>
    <xdr:clientData/>
  </xdr:oneCellAnchor>
  <xdr:twoCellAnchor>
    <xdr:from>
      <xdr:col>15</xdr:col>
      <xdr:colOff>92075</xdr:colOff>
      <xdr:row>31</xdr:row>
      <xdr:rowOff>90932</xdr:rowOff>
    </xdr:from>
    <xdr:to>
      <xdr:col>15</xdr:col>
      <xdr:colOff>269875</xdr:colOff>
      <xdr:row>31</xdr:row>
      <xdr:rowOff>90932</xdr:rowOff>
    </xdr:to>
    <xdr:cxnSp macro="">
      <xdr:nvCxnSpPr>
        <xdr:cNvPr id="288" name="直線コネクタ 287"/>
        <xdr:cNvCxnSpPr/>
      </xdr:nvCxnSpPr>
      <xdr:spPr>
        <a:xfrm>
          <a:off x="10388600" y="540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155702</xdr:rowOff>
    </xdr:from>
    <xdr:to>
      <xdr:col>15</xdr:col>
      <xdr:colOff>180975</xdr:colOff>
      <xdr:row>38</xdr:row>
      <xdr:rowOff>161417</xdr:rowOff>
    </xdr:to>
    <xdr:cxnSp macro="">
      <xdr:nvCxnSpPr>
        <xdr:cNvPr id="289" name="直線コネクタ 288"/>
        <xdr:cNvCxnSpPr/>
      </xdr:nvCxnSpPr>
      <xdr:spPr>
        <a:xfrm flipV="1">
          <a:off x="9639300" y="6670802"/>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95394</xdr:rowOff>
    </xdr:from>
    <xdr:ext cx="378565" cy="259045"/>
    <xdr:sp macro="" textlink="">
      <xdr:nvSpPr>
        <xdr:cNvPr id="290" name="労働費平均値テキスト"/>
        <xdr:cNvSpPr txBox="1"/>
      </xdr:nvSpPr>
      <xdr:spPr>
        <a:xfrm>
          <a:off x="10528300" y="626759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72517</xdr:rowOff>
    </xdr:from>
    <xdr:to>
      <xdr:col>15</xdr:col>
      <xdr:colOff>231775</xdr:colOff>
      <xdr:row>38</xdr:row>
      <xdr:rowOff>2667</xdr:rowOff>
    </xdr:to>
    <xdr:sp macro="" textlink="">
      <xdr:nvSpPr>
        <xdr:cNvPr id="291" name="フローチャート : 判断 290"/>
        <xdr:cNvSpPr/>
      </xdr:nvSpPr>
      <xdr:spPr>
        <a:xfrm>
          <a:off x="10426700" y="641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106172</xdr:rowOff>
    </xdr:from>
    <xdr:to>
      <xdr:col>14</xdr:col>
      <xdr:colOff>28575</xdr:colOff>
      <xdr:row>38</xdr:row>
      <xdr:rowOff>161417</xdr:rowOff>
    </xdr:to>
    <xdr:cxnSp macro="">
      <xdr:nvCxnSpPr>
        <xdr:cNvPr id="292" name="直線コネクタ 291"/>
        <xdr:cNvCxnSpPr/>
      </xdr:nvCxnSpPr>
      <xdr:spPr>
        <a:xfrm>
          <a:off x="8750300" y="6621272"/>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67945</xdr:rowOff>
    </xdr:from>
    <xdr:to>
      <xdr:col>14</xdr:col>
      <xdr:colOff>79375</xdr:colOff>
      <xdr:row>37</xdr:row>
      <xdr:rowOff>169545</xdr:rowOff>
    </xdr:to>
    <xdr:sp macro="" textlink="">
      <xdr:nvSpPr>
        <xdr:cNvPr id="293" name="フローチャート : 判断 292"/>
        <xdr:cNvSpPr/>
      </xdr:nvSpPr>
      <xdr:spPr>
        <a:xfrm>
          <a:off x="9588500" y="641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36</xdr:row>
      <xdr:rowOff>14622</xdr:rowOff>
    </xdr:from>
    <xdr:ext cx="378565" cy="259045"/>
    <xdr:sp macro="" textlink="">
      <xdr:nvSpPr>
        <xdr:cNvPr id="294" name="テキスト ボックス 293"/>
        <xdr:cNvSpPr txBox="1"/>
      </xdr:nvSpPr>
      <xdr:spPr>
        <a:xfrm>
          <a:off x="9450017" y="6186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47879</xdr:rowOff>
    </xdr:from>
    <xdr:to>
      <xdr:col>12</xdr:col>
      <xdr:colOff>511175</xdr:colOff>
      <xdr:row>38</xdr:row>
      <xdr:rowOff>106172</xdr:rowOff>
    </xdr:to>
    <xdr:cxnSp macro="">
      <xdr:nvCxnSpPr>
        <xdr:cNvPr id="295" name="直線コネクタ 294"/>
        <xdr:cNvCxnSpPr/>
      </xdr:nvCxnSpPr>
      <xdr:spPr>
        <a:xfrm>
          <a:off x="7861300" y="6562979"/>
          <a:ext cx="8890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36322</xdr:rowOff>
    </xdr:from>
    <xdr:to>
      <xdr:col>12</xdr:col>
      <xdr:colOff>561975</xdr:colOff>
      <xdr:row>36</xdr:row>
      <xdr:rowOff>137922</xdr:rowOff>
    </xdr:to>
    <xdr:sp macro="" textlink="">
      <xdr:nvSpPr>
        <xdr:cNvPr id="296" name="フローチャート : 判断 295"/>
        <xdr:cNvSpPr/>
      </xdr:nvSpPr>
      <xdr:spPr>
        <a:xfrm>
          <a:off x="8699500" y="620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34</xdr:row>
      <xdr:rowOff>154449</xdr:rowOff>
    </xdr:from>
    <xdr:ext cx="469744" cy="259045"/>
    <xdr:sp macro="" textlink="">
      <xdr:nvSpPr>
        <xdr:cNvPr id="297" name="テキスト ボックス 296"/>
        <xdr:cNvSpPr txBox="1"/>
      </xdr:nvSpPr>
      <xdr:spPr>
        <a:xfrm>
          <a:off x="8515427" y="598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1,238</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63119</xdr:rowOff>
    </xdr:from>
    <xdr:to>
      <xdr:col>11</xdr:col>
      <xdr:colOff>307975</xdr:colOff>
      <xdr:row>38</xdr:row>
      <xdr:rowOff>47879</xdr:rowOff>
    </xdr:to>
    <xdr:cxnSp macro="">
      <xdr:nvCxnSpPr>
        <xdr:cNvPr id="298" name="直線コネクタ 297"/>
        <xdr:cNvCxnSpPr/>
      </xdr:nvCxnSpPr>
      <xdr:spPr>
        <a:xfrm>
          <a:off x="6972300" y="6406769"/>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87757</xdr:rowOff>
    </xdr:from>
    <xdr:to>
      <xdr:col>11</xdr:col>
      <xdr:colOff>358775</xdr:colOff>
      <xdr:row>36</xdr:row>
      <xdr:rowOff>17907</xdr:rowOff>
    </xdr:to>
    <xdr:sp macro="" textlink="">
      <xdr:nvSpPr>
        <xdr:cNvPr id="299" name="フローチャート : 判断 298"/>
        <xdr:cNvSpPr/>
      </xdr:nvSpPr>
      <xdr:spPr>
        <a:xfrm>
          <a:off x="7810500" y="608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34434</xdr:rowOff>
    </xdr:from>
    <xdr:ext cx="469744" cy="259045"/>
    <xdr:sp macro="" textlink="">
      <xdr:nvSpPr>
        <xdr:cNvPr id="300" name="テキスト ボックス 299"/>
        <xdr:cNvSpPr txBox="1"/>
      </xdr:nvSpPr>
      <xdr:spPr>
        <a:xfrm>
          <a:off x="7626427" y="586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1,553</a:t>
          </a:r>
          <a:endParaRPr kumimoji="1" lang="ja-JP" altLang="en-US" sz="1000" b="1">
            <a:solidFill>
              <a:srgbClr val="000080"/>
            </a:solidFill>
            <a:latin typeface="ＭＳ Ｐゴシック"/>
          </a:endParaRPr>
        </a:p>
      </xdr:txBody>
    </xdr:sp>
    <xdr:clientData/>
  </xdr:oneCellAnchor>
  <xdr:twoCellAnchor>
    <xdr:from>
      <xdr:col>10</xdr:col>
      <xdr:colOff>53975</xdr:colOff>
      <xdr:row>34</xdr:row>
      <xdr:rowOff>131191</xdr:rowOff>
    </xdr:from>
    <xdr:to>
      <xdr:col>10</xdr:col>
      <xdr:colOff>155575</xdr:colOff>
      <xdr:row>35</xdr:row>
      <xdr:rowOff>61341</xdr:rowOff>
    </xdr:to>
    <xdr:sp macro="" textlink="">
      <xdr:nvSpPr>
        <xdr:cNvPr id="301" name="フローチャート : 判断 300"/>
        <xdr:cNvSpPr/>
      </xdr:nvSpPr>
      <xdr:spPr>
        <a:xfrm>
          <a:off x="6921500" y="5960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33</xdr:row>
      <xdr:rowOff>77868</xdr:rowOff>
    </xdr:from>
    <xdr:ext cx="469744" cy="259045"/>
    <xdr:sp macro="" textlink="">
      <xdr:nvSpPr>
        <xdr:cNvPr id="302" name="テキスト ボックス 301"/>
        <xdr:cNvSpPr txBox="1"/>
      </xdr:nvSpPr>
      <xdr:spPr>
        <a:xfrm>
          <a:off x="6737427" y="573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104902</xdr:rowOff>
    </xdr:from>
    <xdr:to>
      <xdr:col>15</xdr:col>
      <xdr:colOff>231775</xdr:colOff>
      <xdr:row>39</xdr:row>
      <xdr:rowOff>35052</xdr:rowOff>
    </xdr:to>
    <xdr:sp macro="" textlink="">
      <xdr:nvSpPr>
        <xdr:cNvPr id="308" name="円/楕円 307"/>
        <xdr:cNvSpPr/>
      </xdr:nvSpPr>
      <xdr:spPr>
        <a:xfrm>
          <a:off x="10426700" y="662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19829</xdr:rowOff>
    </xdr:from>
    <xdr:ext cx="378565" cy="259045"/>
    <xdr:sp macro="" textlink="">
      <xdr:nvSpPr>
        <xdr:cNvPr id="309" name="労働費該当値テキスト"/>
        <xdr:cNvSpPr txBox="1"/>
      </xdr:nvSpPr>
      <xdr:spPr>
        <a:xfrm>
          <a:off x="10528300" y="6534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110617</xdr:rowOff>
    </xdr:from>
    <xdr:to>
      <xdr:col>14</xdr:col>
      <xdr:colOff>79375</xdr:colOff>
      <xdr:row>39</xdr:row>
      <xdr:rowOff>40767</xdr:rowOff>
    </xdr:to>
    <xdr:sp macro="" textlink="">
      <xdr:nvSpPr>
        <xdr:cNvPr id="310" name="円/楕円 309"/>
        <xdr:cNvSpPr/>
      </xdr:nvSpPr>
      <xdr:spPr>
        <a:xfrm>
          <a:off x="9588500" y="66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39</xdr:row>
      <xdr:rowOff>31894</xdr:rowOff>
    </xdr:from>
    <xdr:ext cx="378565" cy="259045"/>
    <xdr:sp macro="" textlink="">
      <xdr:nvSpPr>
        <xdr:cNvPr id="311" name="テキスト ボックス 310"/>
        <xdr:cNvSpPr txBox="1"/>
      </xdr:nvSpPr>
      <xdr:spPr>
        <a:xfrm>
          <a:off x="9450017" y="67184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55372</xdr:rowOff>
    </xdr:from>
    <xdr:to>
      <xdr:col>12</xdr:col>
      <xdr:colOff>561975</xdr:colOff>
      <xdr:row>38</xdr:row>
      <xdr:rowOff>156972</xdr:rowOff>
    </xdr:to>
    <xdr:sp macro="" textlink="">
      <xdr:nvSpPr>
        <xdr:cNvPr id="312" name="円/楕円 311"/>
        <xdr:cNvSpPr/>
      </xdr:nvSpPr>
      <xdr:spPr>
        <a:xfrm>
          <a:off x="8699500" y="657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38</xdr:row>
      <xdr:rowOff>148099</xdr:rowOff>
    </xdr:from>
    <xdr:ext cx="378565" cy="259045"/>
    <xdr:sp macro="" textlink="">
      <xdr:nvSpPr>
        <xdr:cNvPr id="313" name="テキスト ボックス 312"/>
        <xdr:cNvSpPr txBox="1"/>
      </xdr:nvSpPr>
      <xdr:spPr>
        <a:xfrm>
          <a:off x="8561017" y="6663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288</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168529</xdr:rowOff>
    </xdr:from>
    <xdr:to>
      <xdr:col>11</xdr:col>
      <xdr:colOff>358775</xdr:colOff>
      <xdr:row>38</xdr:row>
      <xdr:rowOff>98679</xdr:rowOff>
    </xdr:to>
    <xdr:sp macro="" textlink="">
      <xdr:nvSpPr>
        <xdr:cNvPr id="314" name="円/楕円 313"/>
        <xdr:cNvSpPr/>
      </xdr:nvSpPr>
      <xdr:spPr>
        <a:xfrm>
          <a:off x="7810500" y="651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118692</xdr:colOff>
      <xdr:row>38</xdr:row>
      <xdr:rowOff>89806</xdr:rowOff>
    </xdr:from>
    <xdr:ext cx="378565" cy="259045"/>
    <xdr:sp macro="" textlink="">
      <xdr:nvSpPr>
        <xdr:cNvPr id="315" name="テキスト ボックス 314"/>
        <xdr:cNvSpPr txBox="1"/>
      </xdr:nvSpPr>
      <xdr:spPr>
        <a:xfrm>
          <a:off x="7672017" y="6604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441</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12319</xdr:rowOff>
    </xdr:from>
    <xdr:to>
      <xdr:col>10</xdr:col>
      <xdr:colOff>155575</xdr:colOff>
      <xdr:row>37</xdr:row>
      <xdr:rowOff>113919</xdr:rowOff>
    </xdr:to>
    <xdr:sp macro="" textlink="">
      <xdr:nvSpPr>
        <xdr:cNvPr id="316" name="円/楕円 315"/>
        <xdr:cNvSpPr/>
      </xdr:nvSpPr>
      <xdr:spPr>
        <a:xfrm>
          <a:off x="6921500" y="635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601292</xdr:colOff>
      <xdr:row>37</xdr:row>
      <xdr:rowOff>105046</xdr:rowOff>
    </xdr:from>
    <xdr:ext cx="378565" cy="259045"/>
    <xdr:sp macro="" textlink="">
      <xdr:nvSpPr>
        <xdr:cNvPr id="317" name="テキスト ボックス 316"/>
        <xdr:cNvSpPr txBox="1"/>
      </xdr:nvSpPr>
      <xdr:spPr>
        <a:xfrm>
          <a:off x="6783017" y="6448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36/85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8" name="直線コネクタ 327"/>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9" name="テキスト ボックス 328"/>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0" name="直線コネクタ 329"/>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1" name="テキスト ボックス 330"/>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2" name="直線コネクタ 331"/>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52</xdr:row>
      <xdr:rowOff>111777</xdr:rowOff>
    </xdr:from>
    <xdr:ext cx="531299" cy="259045"/>
    <xdr:sp macro="" textlink="">
      <xdr:nvSpPr>
        <xdr:cNvPr id="333" name="テキスト ボックス 332"/>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4" name="直線コネクタ 333"/>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168927</xdr:rowOff>
    </xdr:from>
    <xdr:ext cx="531299" cy="259045"/>
    <xdr:sp macro="" textlink="">
      <xdr:nvSpPr>
        <xdr:cNvPr id="335" name="テキスト ボックス 334"/>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37" name="テキスト ボックス 336"/>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145415</xdr:rowOff>
    </xdr:from>
    <xdr:to>
      <xdr:col>15</xdr:col>
      <xdr:colOff>180340</xdr:colOff>
      <xdr:row>58</xdr:row>
      <xdr:rowOff>132087</xdr:rowOff>
    </xdr:to>
    <xdr:cxnSp macro="">
      <xdr:nvCxnSpPr>
        <xdr:cNvPr id="339" name="直線コネクタ 338"/>
        <xdr:cNvCxnSpPr/>
      </xdr:nvCxnSpPr>
      <xdr:spPr>
        <a:xfrm flipV="1">
          <a:off x="10475595" y="8717915"/>
          <a:ext cx="1270" cy="1358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135914</xdr:rowOff>
    </xdr:from>
    <xdr:ext cx="378565" cy="259045"/>
    <xdr:sp macro="" textlink="">
      <xdr:nvSpPr>
        <xdr:cNvPr id="340" name="農林水産業費最小値テキスト"/>
        <xdr:cNvSpPr txBox="1"/>
      </xdr:nvSpPr>
      <xdr:spPr>
        <a:xfrm>
          <a:off x="10528300" y="10080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333</a:t>
          </a:r>
          <a:endParaRPr kumimoji="1" lang="ja-JP" altLang="en-US" sz="1000" b="1">
            <a:latin typeface="ＭＳ Ｐゴシック"/>
          </a:endParaRPr>
        </a:p>
      </xdr:txBody>
    </xdr:sp>
    <xdr:clientData/>
  </xdr:oneCellAnchor>
  <xdr:twoCellAnchor>
    <xdr:from>
      <xdr:col>15</xdr:col>
      <xdr:colOff>92075</xdr:colOff>
      <xdr:row>58</xdr:row>
      <xdr:rowOff>132087</xdr:rowOff>
    </xdr:from>
    <xdr:to>
      <xdr:col>15</xdr:col>
      <xdr:colOff>269875</xdr:colOff>
      <xdr:row>58</xdr:row>
      <xdr:rowOff>132087</xdr:rowOff>
    </xdr:to>
    <xdr:cxnSp macro="">
      <xdr:nvCxnSpPr>
        <xdr:cNvPr id="341" name="直線コネクタ 340"/>
        <xdr:cNvCxnSpPr/>
      </xdr:nvCxnSpPr>
      <xdr:spPr>
        <a:xfrm>
          <a:off x="10388600" y="10076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92092</xdr:rowOff>
    </xdr:from>
    <xdr:ext cx="534377" cy="259045"/>
    <xdr:sp macro="" textlink="">
      <xdr:nvSpPr>
        <xdr:cNvPr id="342" name="農林水産業費最大値テキスト"/>
        <xdr:cNvSpPr txBox="1"/>
      </xdr:nvSpPr>
      <xdr:spPr>
        <a:xfrm>
          <a:off x="10528300" y="849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59,750</a:t>
          </a:r>
          <a:endParaRPr kumimoji="1" lang="ja-JP" altLang="en-US" sz="1000" b="1">
            <a:latin typeface="ＭＳ Ｐゴシック"/>
          </a:endParaRPr>
        </a:p>
      </xdr:txBody>
    </xdr:sp>
    <xdr:clientData/>
  </xdr:oneCellAnchor>
  <xdr:twoCellAnchor>
    <xdr:from>
      <xdr:col>15</xdr:col>
      <xdr:colOff>92075</xdr:colOff>
      <xdr:row>50</xdr:row>
      <xdr:rowOff>145415</xdr:rowOff>
    </xdr:from>
    <xdr:to>
      <xdr:col>15</xdr:col>
      <xdr:colOff>269875</xdr:colOff>
      <xdr:row>50</xdr:row>
      <xdr:rowOff>145415</xdr:rowOff>
    </xdr:to>
    <xdr:cxnSp macro="">
      <xdr:nvCxnSpPr>
        <xdr:cNvPr id="343" name="直線コネクタ 342"/>
        <xdr:cNvCxnSpPr/>
      </xdr:nvCxnSpPr>
      <xdr:spPr>
        <a:xfrm>
          <a:off x="10388600" y="871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16850</xdr:rowOff>
    </xdr:from>
    <xdr:to>
      <xdr:col>15</xdr:col>
      <xdr:colOff>180975</xdr:colOff>
      <xdr:row>58</xdr:row>
      <xdr:rowOff>25674</xdr:rowOff>
    </xdr:to>
    <xdr:cxnSp macro="">
      <xdr:nvCxnSpPr>
        <xdr:cNvPr id="344" name="直線コネクタ 343"/>
        <xdr:cNvCxnSpPr/>
      </xdr:nvCxnSpPr>
      <xdr:spPr>
        <a:xfrm>
          <a:off x="9639300" y="9960950"/>
          <a:ext cx="838200" cy="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151142</xdr:rowOff>
    </xdr:from>
    <xdr:ext cx="469744" cy="259045"/>
    <xdr:sp macro="" textlink="">
      <xdr:nvSpPr>
        <xdr:cNvPr id="345" name="農林水産業費平均値テキスト"/>
        <xdr:cNvSpPr txBox="1"/>
      </xdr:nvSpPr>
      <xdr:spPr>
        <a:xfrm>
          <a:off x="10528300" y="9752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5,778</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128265</xdr:rowOff>
    </xdr:from>
    <xdr:to>
      <xdr:col>15</xdr:col>
      <xdr:colOff>231775</xdr:colOff>
      <xdr:row>58</xdr:row>
      <xdr:rowOff>58415</xdr:rowOff>
    </xdr:to>
    <xdr:sp macro="" textlink="">
      <xdr:nvSpPr>
        <xdr:cNvPr id="346" name="フローチャート : 判断 345"/>
        <xdr:cNvSpPr/>
      </xdr:nvSpPr>
      <xdr:spPr>
        <a:xfrm>
          <a:off x="10426700" y="990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161989</xdr:rowOff>
    </xdr:from>
    <xdr:to>
      <xdr:col>14</xdr:col>
      <xdr:colOff>28575</xdr:colOff>
      <xdr:row>58</xdr:row>
      <xdr:rowOff>16850</xdr:rowOff>
    </xdr:to>
    <xdr:cxnSp macro="">
      <xdr:nvCxnSpPr>
        <xdr:cNvPr id="347" name="直線コネクタ 346"/>
        <xdr:cNvCxnSpPr/>
      </xdr:nvCxnSpPr>
      <xdr:spPr>
        <a:xfrm>
          <a:off x="8750300" y="9934639"/>
          <a:ext cx="889000" cy="2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118892</xdr:rowOff>
    </xdr:from>
    <xdr:to>
      <xdr:col>14</xdr:col>
      <xdr:colOff>79375</xdr:colOff>
      <xdr:row>58</xdr:row>
      <xdr:rowOff>49042</xdr:rowOff>
    </xdr:to>
    <xdr:sp macro="" textlink="">
      <xdr:nvSpPr>
        <xdr:cNvPr id="348" name="フローチャート : 判断 347"/>
        <xdr:cNvSpPr/>
      </xdr:nvSpPr>
      <xdr:spPr>
        <a:xfrm>
          <a:off x="9588500" y="9891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56</xdr:row>
      <xdr:rowOff>65569</xdr:rowOff>
    </xdr:from>
    <xdr:ext cx="469744" cy="259045"/>
    <xdr:sp macro="" textlink="">
      <xdr:nvSpPr>
        <xdr:cNvPr id="349" name="テキスト ボックス 348"/>
        <xdr:cNvSpPr txBox="1"/>
      </xdr:nvSpPr>
      <xdr:spPr>
        <a:xfrm>
          <a:off x="9404427" y="9666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6,188</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161989</xdr:rowOff>
    </xdr:from>
    <xdr:to>
      <xdr:col>12</xdr:col>
      <xdr:colOff>511175</xdr:colOff>
      <xdr:row>57</xdr:row>
      <xdr:rowOff>162400</xdr:rowOff>
    </xdr:to>
    <xdr:cxnSp macro="">
      <xdr:nvCxnSpPr>
        <xdr:cNvPr id="350" name="直線コネクタ 349"/>
        <xdr:cNvCxnSpPr/>
      </xdr:nvCxnSpPr>
      <xdr:spPr>
        <a:xfrm flipV="1">
          <a:off x="7861300" y="9934639"/>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104628</xdr:rowOff>
    </xdr:from>
    <xdr:to>
      <xdr:col>12</xdr:col>
      <xdr:colOff>561975</xdr:colOff>
      <xdr:row>57</xdr:row>
      <xdr:rowOff>34778</xdr:rowOff>
    </xdr:to>
    <xdr:sp macro="" textlink="">
      <xdr:nvSpPr>
        <xdr:cNvPr id="351" name="フローチャート : 判断 350"/>
        <xdr:cNvSpPr/>
      </xdr:nvSpPr>
      <xdr:spPr>
        <a:xfrm>
          <a:off x="8699500" y="970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51305</xdr:rowOff>
    </xdr:from>
    <xdr:ext cx="534377" cy="259045"/>
    <xdr:sp macro="" textlink="">
      <xdr:nvSpPr>
        <xdr:cNvPr id="352" name="テキスト ボックス 351"/>
        <xdr:cNvSpPr txBox="1"/>
      </xdr:nvSpPr>
      <xdr:spPr>
        <a:xfrm>
          <a:off x="8483111" y="948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14,312</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162400</xdr:rowOff>
    </xdr:from>
    <xdr:to>
      <xdr:col>11</xdr:col>
      <xdr:colOff>307975</xdr:colOff>
      <xdr:row>58</xdr:row>
      <xdr:rowOff>2608</xdr:rowOff>
    </xdr:to>
    <xdr:cxnSp macro="">
      <xdr:nvCxnSpPr>
        <xdr:cNvPr id="353" name="直線コネクタ 352"/>
        <xdr:cNvCxnSpPr/>
      </xdr:nvCxnSpPr>
      <xdr:spPr>
        <a:xfrm flipV="1">
          <a:off x="6972300" y="9935050"/>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114115</xdr:rowOff>
    </xdr:from>
    <xdr:to>
      <xdr:col>11</xdr:col>
      <xdr:colOff>358775</xdr:colOff>
      <xdr:row>57</xdr:row>
      <xdr:rowOff>44265</xdr:rowOff>
    </xdr:to>
    <xdr:sp macro="" textlink="">
      <xdr:nvSpPr>
        <xdr:cNvPr id="354" name="フローチャート : 判断 353"/>
        <xdr:cNvSpPr/>
      </xdr:nvSpPr>
      <xdr:spPr>
        <a:xfrm>
          <a:off x="7810500" y="971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60792</xdr:rowOff>
    </xdr:from>
    <xdr:ext cx="534377" cy="259045"/>
    <xdr:sp macro="" textlink="">
      <xdr:nvSpPr>
        <xdr:cNvPr id="355" name="テキスト ボックス 354"/>
        <xdr:cNvSpPr txBox="1"/>
      </xdr:nvSpPr>
      <xdr:spPr>
        <a:xfrm>
          <a:off x="7594111" y="949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13,897</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146187</xdr:rowOff>
    </xdr:from>
    <xdr:to>
      <xdr:col>10</xdr:col>
      <xdr:colOff>155575</xdr:colOff>
      <xdr:row>57</xdr:row>
      <xdr:rowOff>76337</xdr:rowOff>
    </xdr:to>
    <xdr:sp macro="" textlink="">
      <xdr:nvSpPr>
        <xdr:cNvPr id="356" name="フローチャート : 判断 355"/>
        <xdr:cNvSpPr/>
      </xdr:nvSpPr>
      <xdr:spPr>
        <a:xfrm>
          <a:off x="6921500" y="974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92864</xdr:rowOff>
    </xdr:from>
    <xdr:ext cx="534377" cy="259045"/>
    <xdr:sp macro="" textlink="">
      <xdr:nvSpPr>
        <xdr:cNvPr id="357" name="テキスト ボックス 356"/>
        <xdr:cNvSpPr txBox="1"/>
      </xdr:nvSpPr>
      <xdr:spPr>
        <a:xfrm>
          <a:off x="6705111" y="952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12,494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146324</xdr:rowOff>
    </xdr:from>
    <xdr:to>
      <xdr:col>15</xdr:col>
      <xdr:colOff>231775</xdr:colOff>
      <xdr:row>58</xdr:row>
      <xdr:rowOff>76474</xdr:rowOff>
    </xdr:to>
    <xdr:sp macro="" textlink="">
      <xdr:nvSpPr>
        <xdr:cNvPr id="363" name="円/楕円 362"/>
        <xdr:cNvSpPr/>
      </xdr:nvSpPr>
      <xdr:spPr>
        <a:xfrm>
          <a:off x="10426700" y="991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106692</xdr:rowOff>
    </xdr:from>
    <xdr:ext cx="469744" cy="259045"/>
    <xdr:sp macro="" textlink="">
      <xdr:nvSpPr>
        <xdr:cNvPr id="364" name="農林水産業費該当値テキスト"/>
        <xdr:cNvSpPr txBox="1"/>
      </xdr:nvSpPr>
      <xdr:spPr>
        <a:xfrm>
          <a:off x="10528300" y="9879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4,988</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137500</xdr:rowOff>
    </xdr:from>
    <xdr:to>
      <xdr:col>14</xdr:col>
      <xdr:colOff>79375</xdr:colOff>
      <xdr:row>58</xdr:row>
      <xdr:rowOff>67650</xdr:rowOff>
    </xdr:to>
    <xdr:sp macro="" textlink="">
      <xdr:nvSpPr>
        <xdr:cNvPr id="365" name="円/楕円 364"/>
        <xdr:cNvSpPr/>
      </xdr:nvSpPr>
      <xdr:spPr>
        <a:xfrm>
          <a:off x="9588500" y="991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58</xdr:row>
      <xdr:rowOff>58777</xdr:rowOff>
    </xdr:from>
    <xdr:ext cx="469744" cy="259045"/>
    <xdr:sp macro="" textlink="">
      <xdr:nvSpPr>
        <xdr:cNvPr id="366" name="テキスト ボックス 365"/>
        <xdr:cNvSpPr txBox="1"/>
      </xdr:nvSpPr>
      <xdr:spPr>
        <a:xfrm>
          <a:off x="9404427" y="100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5,374</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111189</xdr:rowOff>
    </xdr:from>
    <xdr:to>
      <xdr:col>12</xdr:col>
      <xdr:colOff>561975</xdr:colOff>
      <xdr:row>58</xdr:row>
      <xdr:rowOff>41339</xdr:rowOff>
    </xdr:to>
    <xdr:sp macro="" textlink="">
      <xdr:nvSpPr>
        <xdr:cNvPr id="367" name="円/楕円 366"/>
        <xdr:cNvSpPr/>
      </xdr:nvSpPr>
      <xdr:spPr>
        <a:xfrm>
          <a:off x="8699500" y="988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58</xdr:row>
      <xdr:rowOff>32466</xdr:rowOff>
    </xdr:from>
    <xdr:ext cx="469744" cy="259045"/>
    <xdr:sp macro="" textlink="">
      <xdr:nvSpPr>
        <xdr:cNvPr id="368" name="テキスト ボックス 367"/>
        <xdr:cNvSpPr txBox="1"/>
      </xdr:nvSpPr>
      <xdr:spPr>
        <a:xfrm>
          <a:off x="8515427" y="997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6,525</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111600</xdr:rowOff>
    </xdr:from>
    <xdr:to>
      <xdr:col>11</xdr:col>
      <xdr:colOff>358775</xdr:colOff>
      <xdr:row>58</xdr:row>
      <xdr:rowOff>41750</xdr:rowOff>
    </xdr:to>
    <xdr:sp macro="" textlink="">
      <xdr:nvSpPr>
        <xdr:cNvPr id="369" name="円/楕円 368"/>
        <xdr:cNvSpPr/>
      </xdr:nvSpPr>
      <xdr:spPr>
        <a:xfrm>
          <a:off x="7810500" y="98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32877</xdr:rowOff>
    </xdr:from>
    <xdr:ext cx="469744" cy="259045"/>
    <xdr:sp macro="" textlink="">
      <xdr:nvSpPr>
        <xdr:cNvPr id="370" name="テキスト ボックス 369"/>
        <xdr:cNvSpPr txBox="1"/>
      </xdr:nvSpPr>
      <xdr:spPr>
        <a:xfrm>
          <a:off x="7626427" y="997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6,507</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123258</xdr:rowOff>
    </xdr:from>
    <xdr:to>
      <xdr:col>10</xdr:col>
      <xdr:colOff>155575</xdr:colOff>
      <xdr:row>58</xdr:row>
      <xdr:rowOff>53408</xdr:rowOff>
    </xdr:to>
    <xdr:sp macro="" textlink="">
      <xdr:nvSpPr>
        <xdr:cNvPr id="371" name="円/楕円 370"/>
        <xdr:cNvSpPr/>
      </xdr:nvSpPr>
      <xdr:spPr>
        <a:xfrm>
          <a:off x="6921500" y="98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44535</xdr:rowOff>
    </xdr:from>
    <xdr:ext cx="469744" cy="259045"/>
    <xdr:sp macro="" textlink="">
      <xdr:nvSpPr>
        <xdr:cNvPr id="372" name="テキスト ボックス 371"/>
        <xdr:cNvSpPr txBox="1"/>
      </xdr:nvSpPr>
      <xdr:spPr>
        <a:xfrm>
          <a:off x="6737427" y="998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5,997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63/85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31,139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3" name="直線コネクタ 38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4" name="テキスト ボックス 38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5" name="直線コネクタ 38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6" name="テキスト ボックス 385"/>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7" name="直線コネクタ 38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8" name="テキスト ボックス 387"/>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9" name="直線コネクタ 38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0" name="テキスト ボックス 389"/>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1" name="直線コネクタ 39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2" name="テキスト ボックス 391"/>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4" name="テキスト ボックス 39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53822</xdr:rowOff>
    </xdr:from>
    <xdr:to>
      <xdr:col>15</xdr:col>
      <xdr:colOff>180340</xdr:colOff>
      <xdr:row>79</xdr:row>
      <xdr:rowOff>19075</xdr:rowOff>
    </xdr:to>
    <xdr:cxnSp macro="">
      <xdr:nvCxnSpPr>
        <xdr:cNvPr id="396" name="直線コネクタ 395"/>
        <xdr:cNvCxnSpPr/>
      </xdr:nvCxnSpPr>
      <xdr:spPr>
        <a:xfrm flipV="1">
          <a:off x="10475595" y="12226772"/>
          <a:ext cx="1270" cy="1336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22902</xdr:rowOff>
    </xdr:from>
    <xdr:ext cx="378565" cy="259045"/>
    <xdr:sp macro="" textlink="">
      <xdr:nvSpPr>
        <xdr:cNvPr id="397" name="商工費最小値テキスト"/>
        <xdr:cNvSpPr txBox="1"/>
      </xdr:nvSpPr>
      <xdr:spPr>
        <a:xfrm>
          <a:off x="10528300" y="135674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666</a:t>
          </a:r>
          <a:endParaRPr kumimoji="1" lang="ja-JP" altLang="en-US" sz="1000" b="1">
            <a:latin typeface="ＭＳ Ｐゴシック"/>
          </a:endParaRPr>
        </a:p>
      </xdr:txBody>
    </xdr:sp>
    <xdr:clientData/>
  </xdr:oneCellAnchor>
  <xdr:twoCellAnchor>
    <xdr:from>
      <xdr:col>15</xdr:col>
      <xdr:colOff>92075</xdr:colOff>
      <xdr:row>79</xdr:row>
      <xdr:rowOff>19075</xdr:rowOff>
    </xdr:from>
    <xdr:to>
      <xdr:col>15</xdr:col>
      <xdr:colOff>269875</xdr:colOff>
      <xdr:row>79</xdr:row>
      <xdr:rowOff>19075</xdr:rowOff>
    </xdr:to>
    <xdr:cxnSp macro="">
      <xdr:nvCxnSpPr>
        <xdr:cNvPr id="398" name="直線コネクタ 397"/>
        <xdr:cNvCxnSpPr/>
      </xdr:nvCxnSpPr>
      <xdr:spPr>
        <a:xfrm>
          <a:off x="10388600" y="13563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499</xdr:rowOff>
    </xdr:from>
    <xdr:ext cx="534377" cy="259045"/>
    <xdr:sp macro="" textlink="">
      <xdr:nvSpPr>
        <xdr:cNvPr id="399" name="商工費最大値テキスト"/>
        <xdr:cNvSpPr txBox="1"/>
      </xdr:nvSpPr>
      <xdr:spPr>
        <a:xfrm>
          <a:off x="10528300" y="1200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35,754</a:t>
          </a:r>
          <a:endParaRPr kumimoji="1" lang="ja-JP" altLang="en-US" sz="1000" b="1">
            <a:latin typeface="ＭＳ Ｐゴシック"/>
          </a:endParaRPr>
        </a:p>
      </xdr:txBody>
    </xdr:sp>
    <xdr:clientData/>
  </xdr:oneCellAnchor>
  <xdr:twoCellAnchor>
    <xdr:from>
      <xdr:col>15</xdr:col>
      <xdr:colOff>92075</xdr:colOff>
      <xdr:row>71</xdr:row>
      <xdr:rowOff>53822</xdr:rowOff>
    </xdr:from>
    <xdr:to>
      <xdr:col>15</xdr:col>
      <xdr:colOff>269875</xdr:colOff>
      <xdr:row>71</xdr:row>
      <xdr:rowOff>53822</xdr:rowOff>
    </xdr:to>
    <xdr:cxnSp macro="">
      <xdr:nvCxnSpPr>
        <xdr:cNvPr id="400" name="直線コネクタ 399"/>
        <xdr:cNvCxnSpPr/>
      </xdr:nvCxnSpPr>
      <xdr:spPr>
        <a:xfrm>
          <a:off x="10388600" y="12226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98589</xdr:rowOff>
    </xdr:from>
    <xdr:to>
      <xdr:col>15</xdr:col>
      <xdr:colOff>180975</xdr:colOff>
      <xdr:row>78</xdr:row>
      <xdr:rowOff>133719</xdr:rowOff>
    </xdr:to>
    <xdr:cxnSp macro="">
      <xdr:nvCxnSpPr>
        <xdr:cNvPr id="401" name="直線コネクタ 400"/>
        <xdr:cNvCxnSpPr/>
      </xdr:nvCxnSpPr>
      <xdr:spPr>
        <a:xfrm>
          <a:off x="9639300" y="13471689"/>
          <a:ext cx="838200" cy="3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121874</xdr:rowOff>
    </xdr:from>
    <xdr:ext cx="469744" cy="259045"/>
    <xdr:sp macro="" textlink="">
      <xdr:nvSpPr>
        <xdr:cNvPr id="402" name="商工費平均値テキスト"/>
        <xdr:cNvSpPr txBox="1"/>
      </xdr:nvSpPr>
      <xdr:spPr>
        <a:xfrm>
          <a:off x="10528300" y="13152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6,235</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98997</xdr:rowOff>
    </xdr:from>
    <xdr:to>
      <xdr:col>15</xdr:col>
      <xdr:colOff>231775</xdr:colOff>
      <xdr:row>78</xdr:row>
      <xdr:rowOff>29147</xdr:rowOff>
    </xdr:to>
    <xdr:sp macro="" textlink="">
      <xdr:nvSpPr>
        <xdr:cNvPr id="403" name="フローチャート : 判断 402"/>
        <xdr:cNvSpPr/>
      </xdr:nvSpPr>
      <xdr:spPr>
        <a:xfrm>
          <a:off x="10426700" y="1330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98589</xdr:rowOff>
    </xdr:from>
    <xdr:to>
      <xdr:col>14</xdr:col>
      <xdr:colOff>28575</xdr:colOff>
      <xdr:row>78</xdr:row>
      <xdr:rowOff>149149</xdr:rowOff>
    </xdr:to>
    <xdr:cxnSp macro="">
      <xdr:nvCxnSpPr>
        <xdr:cNvPr id="404" name="直線コネクタ 403"/>
        <xdr:cNvCxnSpPr/>
      </xdr:nvCxnSpPr>
      <xdr:spPr>
        <a:xfrm flipV="1">
          <a:off x="8750300" y="13471689"/>
          <a:ext cx="889000" cy="5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99910</xdr:rowOff>
    </xdr:from>
    <xdr:to>
      <xdr:col>14</xdr:col>
      <xdr:colOff>79375</xdr:colOff>
      <xdr:row>78</xdr:row>
      <xdr:rowOff>30060</xdr:rowOff>
    </xdr:to>
    <xdr:sp macro="" textlink="">
      <xdr:nvSpPr>
        <xdr:cNvPr id="405" name="フローチャート : 判断 404"/>
        <xdr:cNvSpPr/>
      </xdr:nvSpPr>
      <xdr:spPr>
        <a:xfrm>
          <a:off x="9588500" y="133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76</xdr:row>
      <xdr:rowOff>46587</xdr:rowOff>
    </xdr:from>
    <xdr:ext cx="469744" cy="259045"/>
    <xdr:sp macro="" textlink="">
      <xdr:nvSpPr>
        <xdr:cNvPr id="406" name="テキスト ボックス 405"/>
        <xdr:cNvSpPr txBox="1"/>
      </xdr:nvSpPr>
      <xdr:spPr>
        <a:xfrm>
          <a:off x="9404427" y="1307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6,211</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149149</xdr:rowOff>
    </xdr:from>
    <xdr:to>
      <xdr:col>12</xdr:col>
      <xdr:colOff>511175</xdr:colOff>
      <xdr:row>78</xdr:row>
      <xdr:rowOff>156654</xdr:rowOff>
    </xdr:to>
    <xdr:cxnSp macro="">
      <xdr:nvCxnSpPr>
        <xdr:cNvPr id="407" name="直線コネクタ 406"/>
        <xdr:cNvCxnSpPr/>
      </xdr:nvCxnSpPr>
      <xdr:spPr>
        <a:xfrm flipV="1">
          <a:off x="7861300" y="13522249"/>
          <a:ext cx="889000" cy="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163843</xdr:rowOff>
    </xdr:from>
    <xdr:to>
      <xdr:col>12</xdr:col>
      <xdr:colOff>561975</xdr:colOff>
      <xdr:row>77</xdr:row>
      <xdr:rowOff>93993</xdr:rowOff>
    </xdr:to>
    <xdr:sp macro="" textlink="">
      <xdr:nvSpPr>
        <xdr:cNvPr id="408" name="フローチャート : 判断 407"/>
        <xdr:cNvSpPr/>
      </xdr:nvSpPr>
      <xdr:spPr>
        <a:xfrm>
          <a:off x="8699500" y="1319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75</xdr:row>
      <xdr:rowOff>110520</xdr:rowOff>
    </xdr:from>
    <xdr:ext cx="469744" cy="259045"/>
    <xdr:sp macro="" textlink="">
      <xdr:nvSpPr>
        <xdr:cNvPr id="409" name="テキスト ボックス 408"/>
        <xdr:cNvSpPr txBox="1"/>
      </xdr:nvSpPr>
      <xdr:spPr>
        <a:xfrm>
          <a:off x="8515427" y="1296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9,033</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156654</xdr:rowOff>
    </xdr:from>
    <xdr:to>
      <xdr:col>11</xdr:col>
      <xdr:colOff>307975</xdr:colOff>
      <xdr:row>78</xdr:row>
      <xdr:rowOff>160465</xdr:rowOff>
    </xdr:to>
    <xdr:cxnSp macro="">
      <xdr:nvCxnSpPr>
        <xdr:cNvPr id="410" name="直線コネクタ 409"/>
        <xdr:cNvCxnSpPr/>
      </xdr:nvCxnSpPr>
      <xdr:spPr>
        <a:xfrm flipV="1">
          <a:off x="6972300" y="1352975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8013</xdr:rowOff>
    </xdr:from>
    <xdr:to>
      <xdr:col>11</xdr:col>
      <xdr:colOff>358775</xdr:colOff>
      <xdr:row>77</xdr:row>
      <xdr:rowOff>109613</xdr:rowOff>
    </xdr:to>
    <xdr:sp macro="" textlink="">
      <xdr:nvSpPr>
        <xdr:cNvPr id="411" name="フローチャート : 判断 410"/>
        <xdr:cNvSpPr/>
      </xdr:nvSpPr>
      <xdr:spPr>
        <a:xfrm>
          <a:off x="7810500" y="1320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75</xdr:row>
      <xdr:rowOff>126140</xdr:rowOff>
    </xdr:from>
    <xdr:ext cx="469744" cy="259045"/>
    <xdr:sp macro="" textlink="">
      <xdr:nvSpPr>
        <xdr:cNvPr id="412" name="テキスト ボックス 411"/>
        <xdr:cNvSpPr txBox="1"/>
      </xdr:nvSpPr>
      <xdr:spPr>
        <a:xfrm>
          <a:off x="7626427" y="1298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23749</xdr:rowOff>
    </xdr:from>
    <xdr:to>
      <xdr:col>10</xdr:col>
      <xdr:colOff>155575</xdr:colOff>
      <xdr:row>77</xdr:row>
      <xdr:rowOff>125349</xdr:rowOff>
    </xdr:to>
    <xdr:sp macro="" textlink="">
      <xdr:nvSpPr>
        <xdr:cNvPr id="413" name="フローチャート : 判断 412"/>
        <xdr:cNvSpPr/>
      </xdr:nvSpPr>
      <xdr:spPr>
        <a:xfrm>
          <a:off x="6921500" y="132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75</xdr:row>
      <xdr:rowOff>141876</xdr:rowOff>
    </xdr:from>
    <xdr:ext cx="469744" cy="259045"/>
    <xdr:sp macro="" textlink="">
      <xdr:nvSpPr>
        <xdr:cNvPr id="414" name="テキスト ボックス 413"/>
        <xdr:cNvSpPr txBox="1"/>
      </xdr:nvSpPr>
      <xdr:spPr>
        <a:xfrm>
          <a:off x="6737427" y="130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82919</xdr:rowOff>
    </xdr:from>
    <xdr:to>
      <xdr:col>15</xdr:col>
      <xdr:colOff>231775</xdr:colOff>
      <xdr:row>79</xdr:row>
      <xdr:rowOff>13069</xdr:rowOff>
    </xdr:to>
    <xdr:sp macro="" textlink="">
      <xdr:nvSpPr>
        <xdr:cNvPr id="420" name="円/楕円 419"/>
        <xdr:cNvSpPr/>
      </xdr:nvSpPr>
      <xdr:spPr>
        <a:xfrm>
          <a:off x="10426700" y="1345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169296</xdr:rowOff>
    </xdr:from>
    <xdr:ext cx="469744" cy="259045"/>
    <xdr:sp macro="" textlink="">
      <xdr:nvSpPr>
        <xdr:cNvPr id="421" name="商工費該当値テキスト"/>
        <xdr:cNvSpPr txBox="1"/>
      </xdr:nvSpPr>
      <xdr:spPr>
        <a:xfrm>
          <a:off x="10528300" y="1337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2,157</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47789</xdr:rowOff>
    </xdr:from>
    <xdr:to>
      <xdr:col>14</xdr:col>
      <xdr:colOff>79375</xdr:colOff>
      <xdr:row>78</xdr:row>
      <xdr:rowOff>149389</xdr:rowOff>
    </xdr:to>
    <xdr:sp macro="" textlink="">
      <xdr:nvSpPr>
        <xdr:cNvPr id="422" name="円/楕円 421"/>
        <xdr:cNvSpPr/>
      </xdr:nvSpPr>
      <xdr:spPr>
        <a:xfrm>
          <a:off x="9588500" y="1342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140516</xdr:rowOff>
    </xdr:from>
    <xdr:ext cx="469744" cy="259045"/>
    <xdr:sp macro="" textlink="">
      <xdr:nvSpPr>
        <xdr:cNvPr id="423" name="テキスト ボックス 422"/>
        <xdr:cNvSpPr txBox="1"/>
      </xdr:nvSpPr>
      <xdr:spPr>
        <a:xfrm>
          <a:off x="9404427" y="1351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3,079</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98349</xdr:rowOff>
    </xdr:from>
    <xdr:to>
      <xdr:col>12</xdr:col>
      <xdr:colOff>561975</xdr:colOff>
      <xdr:row>79</xdr:row>
      <xdr:rowOff>28499</xdr:rowOff>
    </xdr:to>
    <xdr:sp macro="" textlink="">
      <xdr:nvSpPr>
        <xdr:cNvPr id="424" name="円/楕円 423"/>
        <xdr:cNvSpPr/>
      </xdr:nvSpPr>
      <xdr:spPr>
        <a:xfrm>
          <a:off x="8699500" y="1347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79</xdr:row>
      <xdr:rowOff>19626</xdr:rowOff>
    </xdr:from>
    <xdr:ext cx="469744" cy="259045"/>
    <xdr:sp macro="" textlink="">
      <xdr:nvSpPr>
        <xdr:cNvPr id="425" name="テキスト ボックス 424"/>
        <xdr:cNvSpPr txBox="1"/>
      </xdr:nvSpPr>
      <xdr:spPr>
        <a:xfrm>
          <a:off x="8515427" y="13564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1,752</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105854</xdr:rowOff>
    </xdr:from>
    <xdr:to>
      <xdr:col>11</xdr:col>
      <xdr:colOff>358775</xdr:colOff>
      <xdr:row>79</xdr:row>
      <xdr:rowOff>36004</xdr:rowOff>
    </xdr:to>
    <xdr:sp macro="" textlink="">
      <xdr:nvSpPr>
        <xdr:cNvPr id="426" name="円/楕円 425"/>
        <xdr:cNvSpPr/>
      </xdr:nvSpPr>
      <xdr:spPr>
        <a:xfrm>
          <a:off x="7810500" y="1347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79</xdr:row>
      <xdr:rowOff>27131</xdr:rowOff>
    </xdr:from>
    <xdr:ext cx="469744" cy="259045"/>
    <xdr:sp macro="" textlink="">
      <xdr:nvSpPr>
        <xdr:cNvPr id="427" name="テキスト ボックス 426"/>
        <xdr:cNvSpPr txBox="1"/>
      </xdr:nvSpPr>
      <xdr:spPr>
        <a:xfrm>
          <a:off x="7626427" y="13571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1,555</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109665</xdr:rowOff>
    </xdr:from>
    <xdr:to>
      <xdr:col>10</xdr:col>
      <xdr:colOff>155575</xdr:colOff>
      <xdr:row>79</xdr:row>
      <xdr:rowOff>39815</xdr:rowOff>
    </xdr:to>
    <xdr:sp macro="" textlink="">
      <xdr:nvSpPr>
        <xdr:cNvPr id="428" name="円/楕円 427"/>
        <xdr:cNvSpPr/>
      </xdr:nvSpPr>
      <xdr:spPr>
        <a:xfrm>
          <a:off x="6921500" y="1348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79</xdr:row>
      <xdr:rowOff>30942</xdr:rowOff>
    </xdr:from>
    <xdr:ext cx="469744" cy="259045"/>
    <xdr:sp macro="" textlink="">
      <xdr:nvSpPr>
        <xdr:cNvPr id="429" name="テキスト ボックス 428"/>
        <xdr:cNvSpPr txBox="1"/>
      </xdr:nvSpPr>
      <xdr:spPr>
        <a:xfrm>
          <a:off x="6737427" y="1357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1,455</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54/85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51,761</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40" name="直線コネクタ 439"/>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41" name="テキスト ボックス 440"/>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2" name="直線コネクタ 441"/>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3" name="テキスト ボックス 442"/>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4" name="直線コネクタ 443"/>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45" name="テキスト ボックス 444"/>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6" name="直線コネクタ 445"/>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7" name="テキスト ボックス 446"/>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140720</xdr:rowOff>
    </xdr:from>
    <xdr:to>
      <xdr:col>15</xdr:col>
      <xdr:colOff>180340</xdr:colOff>
      <xdr:row>98</xdr:row>
      <xdr:rowOff>83387</xdr:rowOff>
    </xdr:to>
    <xdr:cxnSp macro="">
      <xdr:nvCxnSpPr>
        <xdr:cNvPr id="451" name="直線コネクタ 450"/>
        <xdr:cNvCxnSpPr/>
      </xdr:nvCxnSpPr>
      <xdr:spPr>
        <a:xfrm flipV="1">
          <a:off x="10475595" y="15571220"/>
          <a:ext cx="1270" cy="131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87214</xdr:rowOff>
    </xdr:from>
    <xdr:ext cx="534377" cy="259045"/>
    <xdr:sp macro="" textlink="">
      <xdr:nvSpPr>
        <xdr:cNvPr id="452" name="土木費最小値テキスト"/>
        <xdr:cNvSpPr txBox="1"/>
      </xdr:nvSpPr>
      <xdr:spPr>
        <a:xfrm>
          <a:off x="10528300" y="1688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12,317</a:t>
          </a:r>
          <a:endParaRPr kumimoji="1" lang="ja-JP" altLang="en-US" sz="1000" b="1">
            <a:latin typeface="ＭＳ Ｐゴシック"/>
          </a:endParaRPr>
        </a:p>
      </xdr:txBody>
    </xdr:sp>
    <xdr:clientData/>
  </xdr:oneCellAnchor>
  <xdr:twoCellAnchor>
    <xdr:from>
      <xdr:col>15</xdr:col>
      <xdr:colOff>92075</xdr:colOff>
      <xdr:row>98</xdr:row>
      <xdr:rowOff>83387</xdr:rowOff>
    </xdr:from>
    <xdr:to>
      <xdr:col>15</xdr:col>
      <xdr:colOff>269875</xdr:colOff>
      <xdr:row>98</xdr:row>
      <xdr:rowOff>83387</xdr:rowOff>
    </xdr:to>
    <xdr:cxnSp macro="">
      <xdr:nvCxnSpPr>
        <xdr:cNvPr id="453" name="直線コネクタ 452"/>
        <xdr:cNvCxnSpPr/>
      </xdr:nvCxnSpPr>
      <xdr:spPr>
        <a:xfrm>
          <a:off x="10388600" y="16885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87397</xdr:rowOff>
    </xdr:from>
    <xdr:ext cx="599010" cy="259045"/>
    <xdr:sp macro="" textlink="">
      <xdr:nvSpPr>
        <xdr:cNvPr id="454" name="土木費最大値テキスト"/>
        <xdr:cNvSpPr txBox="1"/>
      </xdr:nvSpPr>
      <xdr:spPr>
        <a:xfrm>
          <a:off x="10528300" y="15346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299,777</a:t>
          </a:r>
          <a:endParaRPr kumimoji="1" lang="ja-JP" altLang="en-US" sz="1000" b="1">
            <a:latin typeface="ＭＳ Ｐゴシック"/>
          </a:endParaRPr>
        </a:p>
      </xdr:txBody>
    </xdr:sp>
    <xdr:clientData/>
  </xdr:oneCellAnchor>
  <xdr:twoCellAnchor>
    <xdr:from>
      <xdr:col>15</xdr:col>
      <xdr:colOff>92075</xdr:colOff>
      <xdr:row>90</xdr:row>
      <xdr:rowOff>140720</xdr:rowOff>
    </xdr:from>
    <xdr:to>
      <xdr:col>15</xdr:col>
      <xdr:colOff>269875</xdr:colOff>
      <xdr:row>90</xdr:row>
      <xdr:rowOff>140720</xdr:rowOff>
    </xdr:to>
    <xdr:cxnSp macro="">
      <xdr:nvCxnSpPr>
        <xdr:cNvPr id="455" name="直線コネクタ 454"/>
        <xdr:cNvCxnSpPr/>
      </xdr:nvCxnSpPr>
      <xdr:spPr>
        <a:xfrm>
          <a:off x="10388600" y="15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168256</xdr:rowOff>
    </xdr:from>
    <xdr:to>
      <xdr:col>15</xdr:col>
      <xdr:colOff>180975</xdr:colOff>
      <xdr:row>98</xdr:row>
      <xdr:rowOff>6916</xdr:rowOff>
    </xdr:to>
    <xdr:cxnSp macro="">
      <xdr:nvCxnSpPr>
        <xdr:cNvPr id="456" name="直線コネクタ 455"/>
        <xdr:cNvCxnSpPr/>
      </xdr:nvCxnSpPr>
      <xdr:spPr>
        <a:xfrm>
          <a:off x="9639300" y="16798906"/>
          <a:ext cx="838200" cy="1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108252</xdr:rowOff>
    </xdr:from>
    <xdr:ext cx="534377" cy="259045"/>
    <xdr:sp macro="" textlink="">
      <xdr:nvSpPr>
        <xdr:cNvPr id="457" name="土木費平均値テキスト"/>
        <xdr:cNvSpPr txBox="1"/>
      </xdr:nvSpPr>
      <xdr:spPr>
        <a:xfrm>
          <a:off x="10528300" y="16567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38,271</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85375</xdr:rowOff>
    </xdr:from>
    <xdr:to>
      <xdr:col>15</xdr:col>
      <xdr:colOff>231775</xdr:colOff>
      <xdr:row>98</xdr:row>
      <xdr:rowOff>15525</xdr:rowOff>
    </xdr:to>
    <xdr:sp macro="" textlink="">
      <xdr:nvSpPr>
        <xdr:cNvPr id="458" name="フローチャート : 判断 457"/>
        <xdr:cNvSpPr/>
      </xdr:nvSpPr>
      <xdr:spPr>
        <a:xfrm>
          <a:off x="10426700" y="1671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168256</xdr:rowOff>
    </xdr:from>
    <xdr:to>
      <xdr:col>14</xdr:col>
      <xdr:colOff>28575</xdr:colOff>
      <xdr:row>98</xdr:row>
      <xdr:rowOff>17152</xdr:rowOff>
    </xdr:to>
    <xdr:cxnSp macro="">
      <xdr:nvCxnSpPr>
        <xdr:cNvPr id="459" name="直線コネクタ 458"/>
        <xdr:cNvCxnSpPr/>
      </xdr:nvCxnSpPr>
      <xdr:spPr>
        <a:xfrm flipV="1">
          <a:off x="8750300" y="16798906"/>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71952</xdr:rowOff>
    </xdr:from>
    <xdr:to>
      <xdr:col>14</xdr:col>
      <xdr:colOff>79375</xdr:colOff>
      <xdr:row>98</xdr:row>
      <xdr:rowOff>2102</xdr:rowOff>
    </xdr:to>
    <xdr:sp macro="" textlink="">
      <xdr:nvSpPr>
        <xdr:cNvPr id="460" name="フローチャート : 判断 459"/>
        <xdr:cNvSpPr/>
      </xdr:nvSpPr>
      <xdr:spPr>
        <a:xfrm>
          <a:off x="9588500" y="1670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18629</xdr:rowOff>
    </xdr:from>
    <xdr:ext cx="534377" cy="259045"/>
    <xdr:sp macro="" textlink="">
      <xdr:nvSpPr>
        <xdr:cNvPr id="461" name="テキスト ボックス 460"/>
        <xdr:cNvSpPr txBox="1"/>
      </xdr:nvSpPr>
      <xdr:spPr>
        <a:xfrm>
          <a:off x="9372111" y="1647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41,207</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17152</xdr:rowOff>
    </xdr:from>
    <xdr:to>
      <xdr:col>12</xdr:col>
      <xdr:colOff>511175</xdr:colOff>
      <xdr:row>98</xdr:row>
      <xdr:rowOff>34060</xdr:rowOff>
    </xdr:to>
    <xdr:cxnSp macro="">
      <xdr:nvCxnSpPr>
        <xdr:cNvPr id="462" name="直線コネクタ 461"/>
        <xdr:cNvCxnSpPr/>
      </xdr:nvCxnSpPr>
      <xdr:spPr>
        <a:xfrm flipV="1">
          <a:off x="7861300" y="16819252"/>
          <a:ext cx="889000" cy="1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97</xdr:row>
      <xdr:rowOff>45540</xdr:rowOff>
    </xdr:from>
    <xdr:to>
      <xdr:col>12</xdr:col>
      <xdr:colOff>561975</xdr:colOff>
      <xdr:row>97</xdr:row>
      <xdr:rowOff>147140</xdr:rowOff>
    </xdr:to>
    <xdr:sp macro="" textlink="">
      <xdr:nvSpPr>
        <xdr:cNvPr id="463" name="フローチャート : 判断 462"/>
        <xdr:cNvSpPr/>
      </xdr:nvSpPr>
      <xdr:spPr>
        <a:xfrm>
          <a:off x="8699500" y="166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163667</xdr:rowOff>
    </xdr:from>
    <xdr:ext cx="534377" cy="259045"/>
    <xdr:sp macro="" textlink="">
      <xdr:nvSpPr>
        <xdr:cNvPr id="464" name="テキスト ボックス 463"/>
        <xdr:cNvSpPr txBox="1"/>
      </xdr:nvSpPr>
      <xdr:spPr>
        <a:xfrm>
          <a:off x="8483111" y="1645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46,984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34060</xdr:rowOff>
    </xdr:from>
    <xdr:to>
      <xdr:col>11</xdr:col>
      <xdr:colOff>307975</xdr:colOff>
      <xdr:row>98</xdr:row>
      <xdr:rowOff>43797</xdr:rowOff>
    </xdr:to>
    <xdr:cxnSp macro="">
      <xdr:nvCxnSpPr>
        <xdr:cNvPr id="465" name="直線コネクタ 464"/>
        <xdr:cNvCxnSpPr/>
      </xdr:nvCxnSpPr>
      <xdr:spPr>
        <a:xfrm flipV="1">
          <a:off x="6972300" y="16836160"/>
          <a:ext cx="889000" cy="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97</xdr:row>
      <xdr:rowOff>38457</xdr:rowOff>
    </xdr:from>
    <xdr:to>
      <xdr:col>11</xdr:col>
      <xdr:colOff>358775</xdr:colOff>
      <xdr:row>97</xdr:row>
      <xdr:rowOff>140057</xdr:rowOff>
    </xdr:to>
    <xdr:sp macro="" textlink="">
      <xdr:nvSpPr>
        <xdr:cNvPr id="466" name="フローチャート : 判断 465"/>
        <xdr:cNvSpPr/>
      </xdr:nvSpPr>
      <xdr:spPr>
        <a:xfrm>
          <a:off x="7810500" y="1666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156584</xdr:rowOff>
    </xdr:from>
    <xdr:ext cx="534377" cy="259045"/>
    <xdr:sp macro="" textlink="">
      <xdr:nvSpPr>
        <xdr:cNvPr id="467" name="テキスト ボックス 466"/>
        <xdr:cNvSpPr txBox="1"/>
      </xdr:nvSpPr>
      <xdr:spPr>
        <a:xfrm>
          <a:off x="7594111" y="1644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48,533</a:t>
          </a:r>
          <a:endParaRPr kumimoji="1" lang="ja-JP" altLang="en-US" sz="1000" b="1">
            <a:solidFill>
              <a:srgbClr val="000080"/>
            </a:solidFill>
            <a:latin typeface="ＭＳ Ｐゴシック"/>
          </a:endParaRPr>
        </a:p>
      </xdr:txBody>
    </xdr:sp>
    <xdr:clientData/>
  </xdr:oneCellAnchor>
  <xdr:twoCellAnchor>
    <xdr:from>
      <xdr:col>10</xdr:col>
      <xdr:colOff>53975</xdr:colOff>
      <xdr:row>97</xdr:row>
      <xdr:rowOff>69355</xdr:rowOff>
    </xdr:from>
    <xdr:to>
      <xdr:col>10</xdr:col>
      <xdr:colOff>155575</xdr:colOff>
      <xdr:row>97</xdr:row>
      <xdr:rowOff>170955</xdr:rowOff>
    </xdr:to>
    <xdr:sp macro="" textlink="">
      <xdr:nvSpPr>
        <xdr:cNvPr id="468" name="フローチャート : 判断 467"/>
        <xdr:cNvSpPr/>
      </xdr:nvSpPr>
      <xdr:spPr>
        <a:xfrm>
          <a:off x="6921500" y="167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16032</xdr:rowOff>
    </xdr:from>
    <xdr:ext cx="534377" cy="259045"/>
    <xdr:sp macro="" textlink="">
      <xdr:nvSpPr>
        <xdr:cNvPr id="469" name="テキスト ボックス 468"/>
        <xdr:cNvSpPr txBox="1"/>
      </xdr:nvSpPr>
      <xdr:spPr>
        <a:xfrm>
          <a:off x="6705111" y="1647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41,775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127566</xdr:rowOff>
    </xdr:from>
    <xdr:to>
      <xdr:col>15</xdr:col>
      <xdr:colOff>231775</xdr:colOff>
      <xdr:row>98</xdr:row>
      <xdr:rowOff>57716</xdr:rowOff>
    </xdr:to>
    <xdr:sp macro="" textlink="">
      <xdr:nvSpPr>
        <xdr:cNvPr id="475" name="円/楕円 474"/>
        <xdr:cNvSpPr/>
      </xdr:nvSpPr>
      <xdr:spPr>
        <a:xfrm>
          <a:off x="10426700" y="1675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63803</xdr:rowOff>
    </xdr:from>
    <xdr:ext cx="534377" cy="259045"/>
    <xdr:sp macro="" textlink="">
      <xdr:nvSpPr>
        <xdr:cNvPr id="476" name="土木費該当値テキスト"/>
        <xdr:cNvSpPr txBox="1"/>
      </xdr:nvSpPr>
      <xdr:spPr>
        <a:xfrm>
          <a:off x="10528300" y="1669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29,043</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117456</xdr:rowOff>
    </xdr:from>
    <xdr:to>
      <xdr:col>14</xdr:col>
      <xdr:colOff>79375</xdr:colOff>
      <xdr:row>98</xdr:row>
      <xdr:rowOff>47606</xdr:rowOff>
    </xdr:to>
    <xdr:sp macro="" textlink="">
      <xdr:nvSpPr>
        <xdr:cNvPr id="477" name="円/楕円 476"/>
        <xdr:cNvSpPr/>
      </xdr:nvSpPr>
      <xdr:spPr>
        <a:xfrm>
          <a:off x="9588500" y="1674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38733</xdr:rowOff>
    </xdr:from>
    <xdr:ext cx="534377" cy="259045"/>
    <xdr:sp macro="" textlink="">
      <xdr:nvSpPr>
        <xdr:cNvPr id="478" name="テキスト ボックス 477"/>
        <xdr:cNvSpPr txBox="1"/>
      </xdr:nvSpPr>
      <xdr:spPr>
        <a:xfrm>
          <a:off x="9372111" y="1684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31,254</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137802</xdr:rowOff>
    </xdr:from>
    <xdr:to>
      <xdr:col>12</xdr:col>
      <xdr:colOff>561975</xdr:colOff>
      <xdr:row>98</xdr:row>
      <xdr:rowOff>67952</xdr:rowOff>
    </xdr:to>
    <xdr:sp macro="" textlink="">
      <xdr:nvSpPr>
        <xdr:cNvPr id="479" name="円/楕円 478"/>
        <xdr:cNvSpPr/>
      </xdr:nvSpPr>
      <xdr:spPr>
        <a:xfrm>
          <a:off x="8699500" y="1676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59079</xdr:rowOff>
    </xdr:from>
    <xdr:ext cx="534377" cy="259045"/>
    <xdr:sp macro="" textlink="">
      <xdr:nvSpPr>
        <xdr:cNvPr id="480" name="テキスト ボックス 479"/>
        <xdr:cNvSpPr txBox="1"/>
      </xdr:nvSpPr>
      <xdr:spPr>
        <a:xfrm>
          <a:off x="8483111" y="1686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26,804</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154710</xdr:rowOff>
    </xdr:from>
    <xdr:to>
      <xdr:col>11</xdr:col>
      <xdr:colOff>358775</xdr:colOff>
      <xdr:row>98</xdr:row>
      <xdr:rowOff>84860</xdr:rowOff>
    </xdr:to>
    <xdr:sp macro="" textlink="">
      <xdr:nvSpPr>
        <xdr:cNvPr id="481" name="円/楕円 480"/>
        <xdr:cNvSpPr/>
      </xdr:nvSpPr>
      <xdr:spPr>
        <a:xfrm>
          <a:off x="7810500" y="1678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75987</xdr:rowOff>
    </xdr:from>
    <xdr:ext cx="534377" cy="259045"/>
    <xdr:sp macro="" textlink="">
      <xdr:nvSpPr>
        <xdr:cNvPr id="482" name="テキスト ボックス 481"/>
        <xdr:cNvSpPr txBox="1"/>
      </xdr:nvSpPr>
      <xdr:spPr>
        <a:xfrm>
          <a:off x="7594111" y="1687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23,106</a:t>
          </a:r>
          <a:endParaRPr kumimoji="1" lang="ja-JP" altLang="en-US" sz="1000" b="1">
            <a:solidFill>
              <a:srgbClr val="FF0000"/>
            </a:solidFill>
            <a:latin typeface="ＭＳ Ｐゴシック"/>
          </a:endParaRPr>
        </a:p>
      </xdr:txBody>
    </xdr:sp>
    <xdr:clientData/>
  </xdr:oneCellAnchor>
  <xdr:twoCellAnchor>
    <xdr:from>
      <xdr:col>10</xdr:col>
      <xdr:colOff>53975</xdr:colOff>
      <xdr:row>97</xdr:row>
      <xdr:rowOff>164447</xdr:rowOff>
    </xdr:from>
    <xdr:to>
      <xdr:col>10</xdr:col>
      <xdr:colOff>155575</xdr:colOff>
      <xdr:row>98</xdr:row>
      <xdr:rowOff>94597</xdr:rowOff>
    </xdr:to>
    <xdr:sp macro="" textlink="">
      <xdr:nvSpPr>
        <xdr:cNvPr id="483" name="円/楕円 482"/>
        <xdr:cNvSpPr/>
      </xdr:nvSpPr>
      <xdr:spPr>
        <a:xfrm>
          <a:off x="6921500" y="1679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85724</xdr:rowOff>
    </xdr:from>
    <xdr:ext cx="534377" cy="259045"/>
    <xdr:sp macro="" textlink="">
      <xdr:nvSpPr>
        <xdr:cNvPr id="484" name="テキスト ボックス 483"/>
        <xdr:cNvSpPr txBox="1"/>
      </xdr:nvSpPr>
      <xdr:spPr>
        <a:xfrm>
          <a:off x="6705111" y="1688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20,976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30/85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12,151</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495" name="テキスト ボックス 494"/>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139700</xdr:rowOff>
    </xdr:from>
    <xdr:to>
      <xdr:col>24</xdr:col>
      <xdr:colOff>644525</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168927</xdr:rowOff>
    </xdr:from>
    <xdr:ext cx="531299" cy="259045"/>
    <xdr:sp macro="" textlink="">
      <xdr:nvSpPr>
        <xdr:cNvPr id="497" name="テキスト ボックス 496"/>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99" name="テキスト ボックス 498"/>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501" name="テキスト ボックス 500"/>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503" name="テキスト ボックス 502"/>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05" name="テキスト ボックス 50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41768</xdr:rowOff>
    </xdr:from>
    <xdr:to>
      <xdr:col>23</xdr:col>
      <xdr:colOff>516889</xdr:colOff>
      <xdr:row>39</xdr:row>
      <xdr:rowOff>31710</xdr:rowOff>
    </xdr:to>
    <xdr:cxnSp macro="">
      <xdr:nvCxnSpPr>
        <xdr:cNvPr id="507" name="直線コネクタ 506"/>
        <xdr:cNvCxnSpPr/>
      </xdr:nvCxnSpPr>
      <xdr:spPr>
        <a:xfrm flipV="1">
          <a:off x="16317595" y="5185268"/>
          <a:ext cx="1269" cy="1532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35537</xdr:rowOff>
    </xdr:from>
    <xdr:ext cx="469744" cy="259045"/>
    <xdr:sp macro="" textlink="">
      <xdr:nvSpPr>
        <xdr:cNvPr id="508" name="消防費最小値テキスト"/>
        <xdr:cNvSpPr txBox="1"/>
      </xdr:nvSpPr>
      <xdr:spPr>
        <a:xfrm>
          <a:off x="16370300" y="672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8,612</a:t>
          </a:r>
          <a:endParaRPr kumimoji="1" lang="ja-JP" altLang="en-US" sz="1000" b="1">
            <a:latin typeface="ＭＳ Ｐゴシック"/>
          </a:endParaRPr>
        </a:p>
      </xdr:txBody>
    </xdr:sp>
    <xdr:clientData/>
  </xdr:oneCellAnchor>
  <xdr:twoCellAnchor>
    <xdr:from>
      <xdr:col>23</xdr:col>
      <xdr:colOff>428625</xdr:colOff>
      <xdr:row>39</xdr:row>
      <xdr:rowOff>31710</xdr:rowOff>
    </xdr:from>
    <xdr:to>
      <xdr:col>23</xdr:col>
      <xdr:colOff>606425</xdr:colOff>
      <xdr:row>39</xdr:row>
      <xdr:rowOff>31710</xdr:rowOff>
    </xdr:to>
    <xdr:cxnSp macro="">
      <xdr:nvCxnSpPr>
        <xdr:cNvPr id="509" name="直線コネクタ 508"/>
        <xdr:cNvCxnSpPr/>
      </xdr:nvCxnSpPr>
      <xdr:spPr>
        <a:xfrm>
          <a:off x="16230600" y="6718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159895</xdr:rowOff>
    </xdr:from>
    <xdr:ext cx="534377" cy="259045"/>
    <xdr:sp macro="" textlink="">
      <xdr:nvSpPr>
        <xdr:cNvPr id="510" name="消防費最大値テキスト"/>
        <xdr:cNvSpPr txBox="1"/>
      </xdr:nvSpPr>
      <xdr:spPr>
        <a:xfrm>
          <a:off x="16370300" y="496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42,142</a:t>
          </a:r>
          <a:endParaRPr kumimoji="1" lang="ja-JP" altLang="en-US" sz="1000" b="1">
            <a:latin typeface="ＭＳ Ｐゴシック"/>
          </a:endParaRPr>
        </a:p>
      </xdr:txBody>
    </xdr:sp>
    <xdr:clientData/>
  </xdr:oneCellAnchor>
  <xdr:twoCellAnchor>
    <xdr:from>
      <xdr:col>23</xdr:col>
      <xdr:colOff>428625</xdr:colOff>
      <xdr:row>30</xdr:row>
      <xdr:rowOff>41768</xdr:rowOff>
    </xdr:from>
    <xdr:to>
      <xdr:col>23</xdr:col>
      <xdr:colOff>606425</xdr:colOff>
      <xdr:row>30</xdr:row>
      <xdr:rowOff>41768</xdr:rowOff>
    </xdr:to>
    <xdr:cxnSp macro="">
      <xdr:nvCxnSpPr>
        <xdr:cNvPr id="511" name="直線コネクタ 510"/>
        <xdr:cNvCxnSpPr/>
      </xdr:nvCxnSpPr>
      <xdr:spPr>
        <a:xfrm>
          <a:off x="16230600" y="5185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109479</xdr:rowOff>
    </xdr:from>
    <xdr:to>
      <xdr:col>23</xdr:col>
      <xdr:colOff>517525</xdr:colOff>
      <xdr:row>38</xdr:row>
      <xdr:rowOff>55392</xdr:rowOff>
    </xdr:to>
    <xdr:cxnSp macro="">
      <xdr:nvCxnSpPr>
        <xdr:cNvPr id="512" name="直線コネクタ 511"/>
        <xdr:cNvCxnSpPr/>
      </xdr:nvCxnSpPr>
      <xdr:spPr>
        <a:xfrm flipV="1">
          <a:off x="15481300" y="6453129"/>
          <a:ext cx="838200" cy="11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78402</xdr:rowOff>
    </xdr:from>
    <xdr:ext cx="534377" cy="259045"/>
    <xdr:sp macro="" textlink="">
      <xdr:nvSpPr>
        <xdr:cNvPr id="513" name="消防費平均値テキスト"/>
        <xdr:cNvSpPr txBox="1"/>
      </xdr:nvSpPr>
      <xdr:spPr>
        <a:xfrm>
          <a:off x="16370300" y="6250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14,480</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55525</xdr:rowOff>
    </xdr:from>
    <xdr:to>
      <xdr:col>23</xdr:col>
      <xdr:colOff>568325</xdr:colOff>
      <xdr:row>37</xdr:row>
      <xdr:rowOff>157125</xdr:rowOff>
    </xdr:to>
    <xdr:sp macro="" textlink="">
      <xdr:nvSpPr>
        <xdr:cNvPr id="514" name="フローチャート : 判断 513"/>
        <xdr:cNvSpPr/>
      </xdr:nvSpPr>
      <xdr:spPr>
        <a:xfrm>
          <a:off x="16268700" y="63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37287</xdr:rowOff>
    </xdr:from>
    <xdr:to>
      <xdr:col>22</xdr:col>
      <xdr:colOff>365125</xdr:colOff>
      <xdr:row>38</xdr:row>
      <xdr:rowOff>55392</xdr:rowOff>
    </xdr:to>
    <xdr:cxnSp macro="">
      <xdr:nvCxnSpPr>
        <xdr:cNvPr id="515" name="直線コネクタ 514"/>
        <xdr:cNvCxnSpPr/>
      </xdr:nvCxnSpPr>
      <xdr:spPr>
        <a:xfrm>
          <a:off x="14592300" y="6552387"/>
          <a:ext cx="889000" cy="1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80487</xdr:rowOff>
    </xdr:from>
    <xdr:to>
      <xdr:col>22</xdr:col>
      <xdr:colOff>415925</xdr:colOff>
      <xdr:row>38</xdr:row>
      <xdr:rowOff>10637</xdr:rowOff>
    </xdr:to>
    <xdr:sp macro="" textlink="">
      <xdr:nvSpPr>
        <xdr:cNvPr id="516" name="フローチャート : 判断 515"/>
        <xdr:cNvSpPr/>
      </xdr:nvSpPr>
      <xdr:spPr>
        <a:xfrm>
          <a:off x="15430500" y="6424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27164</xdr:rowOff>
    </xdr:from>
    <xdr:ext cx="534377" cy="259045"/>
    <xdr:sp macro="" textlink="">
      <xdr:nvSpPr>
        <xdr:cNvPr id="517" name="テキスト ボックス 516"/>
        <xdr:cNvSpPr txBox="1"/>
      </xdr:nvSpPr>
      <xdr:spPr>
        <a:xfrm>
          <a:off x="15214111" y="619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13,934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37287</xdr:rowOff>
    </xdr:from>
    <xdr:to>
      <xdr:col>21</xdr:col>
      <xdr:colOff>161925</xdr:colOff>
      <xdr:row>38</xdr:row>
      <xdr:rowOff>49449</xdr:rowOff>
    </xdr:to>
    <xdr:cxnSp macro="">
      <xdr:nvCxnSpPr>
        <xdr:cNvPr id="518" name="直線コネクタ 517"/>
        <xdr:cNvCxnSpPr/>
      </xdr:nvCxnSpPr>
      <xdr:spPr>
        <a:xfrm flipV="1">
          <a:off x="13703300" y="6552387"/>
          <a:ext cx="889000" cy="1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99964</xdr:rowOff>
    </xdr:from>
    <xdr:to>
      <xdr:col>21</xdr:col>
      <xdr:colOff>212725</xdr:colOff>
      <xdr:row>37</xdr:row>
      <xdr:rowOff>30114</xdr:rowOff>
    </xdr:to>
    <xdr:sp macro="" textlink="">
      <xdr:nvSpPr>
        <xdr:cNvPr id="519" name="フローチャート : 判断 518"/>
        <xdr:cNvSpPr/>
      </xdr:nvSpPr>
      <xdr:spPr>
        <a:xfrm>
          <a:off x="14541500" y="627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46641</xdr:rowOff>
    </xdr:from>
    <xdr:ext cx="534377" cy="259045"/>
    <xdr:sp macro="" textlink="">
      <xdr:nvSpPr>
        <xdr:cNvPr id="520" name="テキスト ボックス 519"/>
        <xdr:cNvSpPr txBox="1"/>
      </xdr:nvSpPr>
      <xdr:spPr>
        <a:xfrm>
          <a:off x="14325111" y="604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17,258</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28601</xdr:rowOff>
    </xdr:from>
    <xdr:to>
      <xdr:col>19</xdr:col>
      <xdr:colOff>644525</xdr:colOff>
      <xdr:row>38</xdr:row>
      <xdr:rowOff>49449</xdr:rowOff>
    </xdr:to>
    <xdr:cxnSp macro="">
      <xdr:nvCxnSpPr>
        <xdr:cNvPr id="521" name="直線コネクタ 520"/>
        <xdr:cNvCxnSpPr/>
      </xdr:nvCxnSpPr>
      <xdr:spPr>
        <a:xfrm>
          <a:off x="12814300" y="6543701"/>
          <a:ext cx="889000" cy="2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128357</xdr:rowOff>
    </xdr:from>
    <xdr:to>
      <xdr:col>20</xdr:col>
      <xdr:colOff>9525</xdr:colOff>
      <xdr:row>37</xdr:row>
      <xdr:rowOff>58507</xdr:rowOff>
    </xdr:to>
    <xdr:sp macro="" textlink="">
      <xdr:nvSpPr>
        <xdr:cNvPr id="522" name="フローチャート : 判断 521"/>
        <xdr:cNvSpPr/>
      </xdr:nvSpPr>
      <xdr:spPr>
        <a:xfrm>
          <a:off x="13652500" y="63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75034</xdr:rowOff>
    </xdr:from>
    <xdr:ext cx="534377" cy="259045"/>
    <xdr:sp macro="" textlink="">
      <xdr:nvSpPr>
        <xdr:cNvPr id="523" name="テキスト ボックス 522"/>
        <xdr:cNvSpPr txBox="1"/>
      </xdr:nvSpPr>
      <xdr:spPr>
        <a:xfrm>
          <a:off x="13436111" y="607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16,637</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165024</xdr:rowOff>
    </xdr:from>
    <xdr:to>
      <xdr:col>18</xdr:col>
      <xdr:colOff>492125</xdr:colOff>
      <xdr:row>37</xdr:row>
      <xdr:rowOff>95174</xdr:rowOff>
    </xdr:to>
    <xdr:sp macro="" textlink="">
      <xdr:nvSpPr>
        <xdr:cNvPr id="524" name="フローチャート : 判断 523"/>
        <xdr:cNvSpPr/>
      </xdr:nvSpPr>
      <xdr:spPr>
        <a:xfrm>
          <a:off x="12763500" y="633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111701</xdr:rowOff>
    </xdr:from>
    <xdr:ext cx="534377" cy="259045"/>
    <xdr:sp macro="" textlink="">
      <xdr:nvSpPr>
        <xdr:cNvPr id="525" name="テキスト ボックス 524"/>
        <xdr:cNvSpPr txBox="1"/>
      </xdr:nvSpPr>
      <xdr:spPr>
        <a:xfrm>
          <a:off x="12547111" y="611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58679</xdr:rowOff>
    </xdr:from>
    <xdr:to>
      <xdr:col>23</xdr:col>
      <xdr:colOff>568325</xdr:colOff>
      <xdr:row>37</xdr:row>
      <xdr:rowOff>160279</xdr:rowOff>
    </xdr:to>
    <xdr:sp macro="" textlink="">
      <xdr:nvSpPr>
        <xdr:cNvPr id="531" name="円/楕円 530"/>
        <xdr:cNvSpPr/>
      </xdr:nvSpPr>
      <xdr:spPr>
        <a:xfrm>
          <a:off x="16268700" y="64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37106</xdr:rowOff>
    </xdr:from>
    <xdr:ext cx="534377" cy="259045"/>
    <xdr:sp macro="" textlink="">
      <xdr:nvSpPr>
        <xdr:cNvPr id="532" name="消防費該当値テキスト"/>
        <xdr:cNvSpPr txBox="1"/>
      </xdr:nvSpPr>
      <xdr:spPr>
        <a:xfrm>
          <a:off x="16370300" y="638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14,411</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4592</xdr:rowOff>
    </xdr:from>
    <xdr:to>
      <xdr:col>22</xdr:col>
      <xdr:colOff>415925</xdr:colOff>
      <xdr:row>38</xdr:row>
      <xdr:rowOff>106192</xdr:rowOff>
    </xdr:to>
    <xdr:sp macro="" textlink="">
      <xdr:nvSpPr>
        <xdr:cNvPr id="533" name="円/楕円 532"/>
        <xdr:cNvSpPr/>
      </xdr:nvSpPr>
      <xdr:spPr>
        <a:xfrm>
          <a:off x="15430500" y="651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97319</xdr:rowOff>
    </xdr:from>
    <xdr:ext cx="534377" cy="259045"/>
    <xdr:sp macro="" textlink="">
      <xdr:nvSpPr>
        <xdr:cNvPr id="534" name="テキスト ボックス 533"/>
        <xdr:cNvSpPr txBox="1"/>
      </xdr:nvSpPr>
      <xdr:spPr>
        <a:xfrm>
          <a:off x="15214111" y="661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11,844</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157937</xdr:rowOff>
    </xdr:from>
    <xdr:to>
      <xdr:col>21</xdr:col>
      <xdr:colOff>212725</xdr:colOff>
      <xdr:row>38</xdr:row>
      <xdr:rowOff>88088</xdr:rowOff>
    </xdr:to>
    <xdr:sp macro="" textlink="">
      <xdr:nvSpPr>
        <xdr:cNvPr id="535" name="円/楕円 534"/>
        <xdr:cNvSpPr/>
      </xdr:nvSpPr>
      <xdr:spPr>
        <a:xfrm>
          <a:off x="14541500" y="65015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79214</xdr:rowOff>
    </xdr:from>
    <xdr:ext cx="534377" cy="259045"/>
    <xdr:sp macro="" textlink="">
      <xdr:nvSpPr>
        <xdr:cNvPr id="536" name="テキスト ボックス 535"/>
        <xdr:cNvSpPr txBox="1"/>
      </xdr:nvSpPr>
      <xdr:spPr>
        <a:xfrm>
          <a:off x="14325111" y="65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12,240</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170099</xdr:rowOff>
    </xdr:from>
    <xdr:to>
      <xdr:col>20</xdr:col>
      <xdr:colOff>9525</xdr:colOff>
      <xdr:row>38</xdr:row>
      <xdr:rowOff>100249</xdr:rowOff>
    </xdr:to>
    <xdr:sp macro="" textlink="">
      <xdr:nvSpPr>
        <xdr:cNvPr id="537" name="円/楕円 536"/>
        <xdr:cNvSpPr/>
      </xdr:nvSpPr>
      <xdr:spPr>
        <a:xfrm>
          <a:off x="13652500" y="651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91376</xdr:rowOff>
    </xdr:from>
    <xdr:ext cx="534377" cy="259045"/>
    <xdr:sp macro="" textlink="">
      <xdr:nvSpPr>
        <xdr:cNvPr id="538" name="テキスト ボックス 537"/>
        <xdr:cNvSpPr txBox="1"/>
      </xdr:nvSpPr>
      <xdr:spPr>
        <a:xfrm>
          <a:off x="13436111" y="660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11,974</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149251</xdr:rowOff>
    </xdr:from>
    <xdr:to>
      <xdr:col>18</xdr:col>
      <xdr:colOff>492125</xdr:colOff>
      <xdr:row>38</xdr:row>
      <xdr:rowOff>79401</xdr:rowOff>
    </xdr:to>
    <xdr:sp macro="" textlink="">
      <xdr:nvSpPr>
        <xdr:cNvPr id="539" name="円/楕円 538"/>
        <xdr:cNvSpPr/>
      </xdr:nvSpPr>
      <xdr:spPr>
        <a:xfrm>
          <a:off x="12763500" y="649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70528</xdr:rowOff>
    </xdr:from>
    <xdr:ext cx="534377" cy="259045"/>
    <xdr:sp macro="" textlink="">
      <xdr:nvSpPr>
        <xdr:cNvPr id="540" name="テキスト ボックス 539"/>
        <xdr:cNvSpPr txBox="1"/>
      </xdr:nvSpPr>
      <xdr:spPr>
        <a:xfrm>
          <a:off x="12547111" y="658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12,430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29/85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49,549</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1" name="テキスト ボックス 55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98878</xdr:rowOff>
    </xdr:from>
    <xdr:to>
      <xdr:col>24</xdr:col>
      <xdr:colOff>644525</xdr:colOff>
      <xdr:row>59</xdr:row>
      <xdr:rowOff>98878</xdr:rowOff>
    </xdr:to>
    <xdr:cxnSp macro="">
      <xdr:nvCxnSpPr>
        <xdr:cNvPr id="552" name="直線コネクタ 55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128105</xdr:rowOff>
    </xdr:from>
    <xdr:ext cx="531299" cy="259045"/>
    <xdr:sp macro="" textlink="">
      <xdr:nvSpPr>
        <xdr:cNvPr id="553" name="テキスト ボックス 552"/>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54" name="直線コネクタ 55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55" name="テキスト ボックス 55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56" name="直線コネクタ 55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54</xdr:row>
      <xdr:rowOff>160762</xdr:rowOff>
    </xdr:from>
    <xdr:ext cx="531299" cy="259045"/>
    <xdr:sp macro="" textlink="">
      <xdr:nvSpPr>
        <xdr:cNvPr id="557" name="テキスト ボックス 556"/>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58" name="直線コネクタ 55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5642</xdr:rowOff>
    </xdr:from>
    <xdr:ext cx="531299" cy="259045"/>
    <xdr:sp macro="" textlink="">
      <xdr:nvSpPr>
        <xdr:cNvPr id="559" name="テキスト ボックス 558"/>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0" name="直線コネクタ 55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1" name="テキスト ボックス 56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2" name="直線コネクタ 56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63" name="テキスト ボックス 56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97670</xdr:rowOff>
    </xdr:from>
    <xdr:to>
      <xdr:col>23</xdr:col>
      <xdr:colOff>516889</xdr:colOff>
      <xdr:row>59</xdr:row>
      <xdr:rowOff>70581</xdr:rowOff>
    </xdr:to>
    <xdr:cxnSp macro="">
      <xdr:nvCxnSpPr>
        <xdr:cNvPr id="567" name="直線コネクタ 566"/>
        <xdr:cNvCxnSpPr/>
      </xdr:nvCxnSpPr>
      <xdr:spPr>
        <a:xfrm flipV="1">
          <a:off x="16317595" y="8670170"/>
          <a:ext cx="1269" cy="1515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74408</xdr:rowOff>
    </xdr:from>
    <xdr:ext cx="534377" cy="259045"/>
    <xdr:sp macro="" textlink="">
      <xdr:nvSpPr>
        <xdr:cNvPr id="568" name="教育費最小値テキスト"/>
        <xdr:cNvSpPr txBox="1"/>
      </xdr:nvSpPr>
      <xdr:spPr>
        <a:xfrm>
          <a:off x="16370300" y="10189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21,733</a:t>
          </a:r>
          <a:endParaRPr kumimoji="1" lang="ja-JP" altLang="en-US" sz="1000" b="1">
            <a:latin typeface="ＭＳ Ｐゴシック"/>
          </a:endParaRPr>
        </a:p>
      </xdr:txBody>
    </xdr:sp>
    <xdr:clientData/>
  </xdr:oneCellAnchor>
  <xdr:twoCellAnchor>
    <xdr:from>
      <xdr:col>23</xdr:col>
      <xdr:colOff>428625</xdr:colOff>
      <xdr:row>59</xdr:row>
      <xdr:rowOff>70581</xdr:rowOff>
    </xdr:from>
    <xdr:to>
      <xdr:col>23</xdr:col>
      <xdr:colOff>606425</xdr:colOff>
      <xdr:row>59</xdr:row>
      <xdr:rowOff>70581</xdr:rowOff>
    </xdr:to>
    <xdr:cxnSp macro="">
      <xdr:nvCxnSpPr>
        <xdr:cNvPr id="569" name="直線コネクタ 568"/>
        <xdr:cNvCxnSpPr/>
      </xdr:nvCxnSpPr>
      <xdr:spPr>
        <a:xfrm>
          <a:off x="16230600" y="10186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44347</xdr:rowOff>
    </xdr:from>
    <xdr:ext cx="599010" cy="259045"/>
    <xdr:sp macro="" textlink="">
      <xdr:nvSpPr>
        <xdr:cNvPr id="570" name="教育費最大値テキスト"/>
        <xdr:cNvSpPr txBox="1"/>
      </xdr:nvSpPr>
      <xdr:spPr>
        <a:xfrm>
          <a:off x="16370300" y="8445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114,574</a:t>
          </a:r>
          <a:endParaRPr kumimoji="1" lang="ja-JP" altLang="en-US" sz="1000" b="1">
            <a:latin typeface="ＭＳ Ｐゴシック"/>
          </a:endParaRPr>
        </a:p>
      </xdr:txBody>
    </xdr:sp>
    <xdr:clientData/>
  </xdr:oneCellAnchor>
  <xdr:twoCellAnchor>
    <xdr:from>
      <xdr:col>23</xdr:col>
      <xdr:colOff>428625</xdr:colOff>
      <xdr:row>50</xdr:row>
      <xdr:rowOff>97670</xdr:rowOff>
    </xdr:from>
    <xdr:to>
      <xdr:col>23</xdr:col>
      <xdr:colOff>606425</xdr:colOff>
      <xdr:row>50</xdr:row>
      <xdr:rowOff>97670</xdr:rowOff>
    </xdr:to>
    <xdr:cxnSp macro="">
      <xdr:nvCxnSpPr>
        <xdr:cNvPr id="571" name="直線コネクタ 570"/>
        <xdr:cNvCxnSpPr/>
      </xdr:nvCxnSpPr>
      <xdr:spPr>
        <a:xfrm>
          <a:off x="16230600" y="8670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62368</xdr:rowOff>
    </xdr:from>
    <xdr:to>
      <xdr:col>23</xdr:col>
      <xdr:colOff>517525</xdr:colOff>
      <xdr:row>57</xdr:row>
      <xdr:rowOff>75937</xdr:rowOff>
    </xdr:to>
    <xdr:cxnSp macro="">
      <xdr:nvCxnSpPr>
        <xdr:cNvPr id="572" name="直線コネクタ 571"/>
        <xdr:cNvCxnSpPr/>
      </xdr:nvCxnSpPr>
      <xdr:spPr>
        <a:xfrm>
          <a:off x="15481300" y="9663568"/>
          <a:ext cx="838200" cy="18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28008</xdr:rowOff>
    </xdr:from>
    <xdr:ext cx="534377" cy="259045"/>
    <xdr:sp macro="" textlink="">
      <xdr:nvSpPr>
        <xdr:cNvPr id="573" name="教育費平均値テキスト"/>
        <xdr:cNvSpPr txBox="1"/>
      </xdr:nvSpPr>
      <xdr:spPr>
        <a:xfrm>
          <a:off x="16370300" y="98006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40,908</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49581</xdr:rowOff>
    </xdr:from>
    <xdr:to>
      <xdr:col>23</xdr:col>
      <xdr:colOff>568325</xdr:colOff>
      <xdr:row>57</xdr:row>
      <xdr:rowOff>151181</xdr:rowOff>
    </xdr:to>
    <xdr:sp macro="" textlink="">
      <xdr:nvSpPr>
        <xdr:cNvPr id="574" name="フローチャート : 判断 573"/>
        <xdr:cNvSpPr/>
      </xdr:nvSpPr>
      <xdr:spPr>
        <a:xfrm>
          <a:off x="16268700" y="9822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62368</xdr:rowOff>
    </xdr:from>
    <xdr:to>
      <xdr:col>22</xdr:col>
      <xdr:colOff>365125</xdr:colOff>
      <xdr:row>57</xdr:row>
      <xdr:rowOff>695</xdr:rowOff>
    </xdr:to>
    <xdr:cxnSp macro="">
      <xdr:nvCxnSpPr>
        <xdr:cNvPr id="575" name="直線コネクタ 574"/>
        <xdr:cNvCxnSpPr/>
      </xdr:nvCxnSpPr>
      <xdr:spPr>
        <a:xfrm flipV="1">
          <a:off x="14592300" y="9663568"/>
          <a:ext cx="889000" cy="10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33334</xdr:rowOff>
    </xdr:from>
    <xdr:to>
      <xdr:col>22</xdr:col>
      <xdr:colOff>415925</xdr:colOff>
      <xdr:row>57</xdr:row>
      <xdr:rowOff>134934</xdr:rowOff>
    </xdr:to>
    <xdr:sp macro="" textlink="">
      <xdr:nvSpPr>
        <xdr:cNvPr id="576" name="フローチャート : 判断 575"/>
        <xdr:cNvSpPr/>
      </xdr:nvSpPr>
      <xdr:spPr>
        <a:xfrm>
          <a:off x="15430500" y="980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126061</xdr:rowOff>
    </xdr:from>
    <xdr:ext cx="534377" cy="259045"/>
    <xdr:sp macro="" textlink="">
      <xdr:nvSpPr>
        <xdr:cNvPr id="577" name="テキスト ボックス 576"/>
        <xdr:cNvSpPr txBox="1"/>
      </xdr:nvSpPr>
      <xdr:spPr>
        <a:xfrm>
          <a:off x="15214111" y="989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41,903</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695</xdr:rowOff>
    </xdr:from>
    <xdr:to>
      <xdr:col>21</xdr:col>
      <xdr:colOff>161925</xdr:colOff>
      <xdr:row>57</xdr:row>
      <xdr:rowOff>62302</xdr:rowOff>
    </xdr:to>
    <xdr:cxnSp macro="">
      <xdr:nvCxnSpPr>
        <xdr:cNvPr id="578" name="直線コネクタ 577"/>
        <xdr:cNvCxnSpPr/>
      </xdr:nvCxnSpPr>
      <xdr:spPr>
        <a:xfrm flipV="1">
          <a:off x="13703300" y="9773345"/>
          <a:ext cx="889000" cy="6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130163</xdr:rowOff>
    </xdr:from>
    <xdr:to>
      <xdr:col>21</xdr:col>
      <xdr:colOff>212725</xdr:colOff>
      <xdr:row>57</xdr:row>
      <xdr:rowOff>60313</xdr:rowOff>
    </xdr:to>
    <xdr:sp macro="" textlink="">
      <xdr:nvSpPr>
        <xdr:cNvPr id="579" name="フローチャート : 判断 578"/>
        <xdr:cNvSpPr/>
      </xdr:nvSpPr>
      <xdr:spPr>
        <a:xfrm>
          <a:off x="14541500" y="973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51440</xdr:rowOff>
    </xdr:from>
    <xdr:ext cx="534377" cy="259045"/>
    <xdr:sp macro="" textlink="">
      <xdr:nvSpPr>
        <xdr:cNvPr id="580" name="テキスト ボックス 579"/>
        <xdr:cNvSpPr txBox="1"/>
      </xdr:nvSpPr>
      <xdr:spPr>
        <a:xfrm>
          <a:off x="14325111" y="982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46,473</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62302</xdr:rowOff>
    </xdr:from>
    <xdr:to>
      <xdr:col>19</xdr:col>
      <xdr:colOff>644525</xdr:colOff>
      <xdr:row>58</xdr:row>
      <xdr:rowOff>32911</xdr:rowOff>
    </xdr:to>
    <xdr:cxnSp macro="">
      <xdr:nvCxnSpPr>
        <xdr:cNvPr id="581" name="直線コネクタ 580"/>
        <xdr:cNvCxnSpPr/>
      </xdr:nvCxnSpPr>
      <xdr:spPr>
        <a:xfrm flipV="1">
          <a:off x="12814300" y="9834952"/>
          <a:ext cx="889000" cy="14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137298</xdr:rowOff>
    </xdr:from>
    <xdr:to>
      <xdr:col>20</xdr:col>
      <xdr:colOff>9525</xdr:colOff>
      <xdr:row>57</xdr:row>
      <xdr:rowOff>67448</xdr:rowOff>
    </xdr:to>
    <xdr:sp macro="" textlink="">
      <xdr:nvSpPr>
        <xdr:cNvPr id="582" name="フローチャート : 判断 581"/>
        <xdr:cNvSpPr/>
      </xdr:nvSpPr>
      <xdr:spPr>
        <a:xfrm>
          <a:off x="13652500" y="973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83975</xdr:rowOff>
    </xdr:from>
    <xdr:ext cx="534377" cy="259045"/>
    <xdr:sp macro="" textlink="">
      <xdr:nvSpPr>
        <xdr:cNvPr id="583" name="テキスト ボックス 582"/>
        <xdr:cNvSpPr txBox="1"/>
      </xdr:nvSpPr>
      <xdr:spPr>
        <a:xfrm>
          <a:off x="13436111" y="951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46,036</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158313</xdr:rowOff>
    </xdr:from>
    <xdr:to>
      <xdr:col>18</xdr:col>
      <xdr:colOff>492125</xdr:colOff>
      <xdr:row>57</xdr:row>
      <xdr:rowOff>88463</xdr:rowOff>
    </xdr:to>
    <xdr:sp macro="" textlink="">
      <xdr:nvSpPr>
        <xdr:cNvPr id="584" name="フローチャート : 判断 583"/>
        <xdr:cNvSpPr/>
      </xdr:nvSpPr>
      <xdr:spPr>
        <a:xfrm>
          <a:off x="12763500" y="9759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104990</xdr:rowOff>
    </xdr:from>
    <xdr:ext cx="534377" cy="259045"/>
    <xdr:sp macro="" textlink="">
      <xdr:nvSpPr>
        <xdr:cNvPr id="585" name="テキスト ボックス 584"/>
        <xdr:cNvSpPr txBox="1"/>
      </xdr:nvSpPr>
      <xdr:spPr>
        <a:xfrm>
          <a:off x="12547111" y="953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44,749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25137</xdr:rowOff>
    </xdr:from>
    <xdr:to>
      <xdr:col>23</xdr:col>
      <xdr:colOff>568325</xdr:colOff>
      <xdr:row>57</xdr:row>
      <xdr:rowOff>126737</xdr:rowOff>
    </xdr:to>
    <xdr:sp macro="" textlink="">
      <xdr:nvSpPr>
        <xdr:cNvPr id="591" name="円/楕円 590"/>
        <xdr:cNvSpPr/>
      </xdr:nvSpPr>
      <xdr:spPr>
        <a:xfrm>
          <a:off x="16268700" y="979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48014</xdr:rowOff>
    </xdr:from>
    <xdr:ext cx="534377" cy="259045"/>
    <xdr:sp macro="" textlink="">
      <xdr:nvSpPr>
        <xdr:cNvPr id="592" name="教育費該当値テキスト"/>
        <xdr:cNvSpPr txBox="1"/>
      </xdr:nvSpPr>
      <xdr:spPr>
        <a:xfrm>
          <a:off x="16370300" y="9649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42,405</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11568</xdr:rowOff>
    </xdr:from>
    <xdr:to>
      <xdr:col>22</xdr:col>
      <xdr:colOff>415925</xdr:colOff>
      <xdr:row>56</xdr:row>
      <xdr:rowOff>113168</xdr:rowOff>
    </xdr:to>
    <xdr:sp macro="" textlink="">
      <xdr:nvSpPr>
        <xdr:cNvPr id="593" name="円/楕円 592"/>
        <xdr:cNvSpPr/>
      </xdr:nvSpPr>
      <xdr:spPr>
        <a:xfrm>
          <a:off x="15430500" y="961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129695</xdr:rowOff>
    </xdr:from>
    <xdr:ext cx="534377" cy="259045"/>
    <xdr:sp macro="" textlink="">
      <xdr:nvSpPr>
        <xdr:cNvPr id="594" name="テキスト ボックス 593"/>
        <xdr:cNvSpPr txBox="1"/>
      </xdr:nvSpPr>
      <xdr:spPr>
        <a:xfrm>
          <a:off x="15214111" y="9387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53,736</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121345</xdr:rowOff>
    </xdr:from>
    <xdr:to>
      <xdr:col>21</xdr:col>
      <xdr:colOff>212725</xdr:colOff>
      <xdr:row>57</xdr:row>
      <xdr:rowOff>51495</xdr:rowOff>
    </xdr:to>
    <xdr:sp macro="" textlink="">
      <xdr:nvSpPr>
        <xdr:cNvPr id="595" name="円/楕円 594"/>
        <xdr:cNvSpPr/>
      </xdr:nvSpPr>
      <xdr:spPr>
        <a:xfrm>
          <a:off x="14541500" y="972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68022</xdr:rowOff>
    </xdr:from>
    <xdr:ext cx="534377" cy="259045"/>
    <xdr:sp macro="" textlink="">
      <xdr:nvSpPr>
        <xdr:cNvPr id="596" name="テキスト ボックス 595"/>
        <xdr:cNvSpPr txBox="1"/>
      </xdr:nvSpPr>
      <xdr:spPr>
        <a:xfrm>
          <a:off x="14325111" y="949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47,013</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11502</xdr:rowOff>
    </xdr:from>
    <xdr:to>
      <xdr:col>20</xdr:col>
      <xdr:colOff>9525</xdr:colOff>
      <xdr:row>57</xdr:row>
      <xdr:rowOff>113102</xdr:rowOff>
    </xdr:to>
    <xdr:sp macro="" textlink="">
      <xdr:nvSpPr>
        <xdr:cNvPr id="597" name="円/楕円 596"/>
        <xdr:cNvSpPr/>
      </xdr:nvSpPr>
      <xdr:spPr>
        <a:xfrm>
          <a:off x="13652500" y="978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104229</xdr:rowOff>
    </xdr:from>
    <xdr:ext cx="534377" cy="259045"/>
    <xdr:sp macro="" textlink="">
      <xdr:nvSpPr>
        <xdr:cNvPr id="598" name="テキスト ボックス 597"/>
        <xdr:cNvSpPr txBox="1"/>
      </xdr:nvSpPr>
      <xdr:spPr>
        <a:xfrm>
          <a:off x="13436111" y="987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43,240</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153561</xdr:rowOff>
    </xdr:from>
    <xdr:to>
      <xdr:col>18</xdr:col>
      <xdr:colOff>492125</xdr:colOff>
      <xdr:row>58</xdr:row>
      <xdr:rowOff>83711</xdr:rowOff>
    </xdr:to>
    <xdr:sp macro="" textlink="">
      <xdr:nvSpPr>
        <xdr:cNvPr id="599" name="円/楕円 598"/>
        <xdr:cNvSpPr/>
      </xdr:nvSpPr>
      <xdr:spPr>
        <a:xfrm>
          <a:off x="12763500" y="99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74838</xdr:rowOff>
    </xdr:from>
    <xdr:ext cx="534377" cy="259045"/>
    <xdr:sp macro="" textlink="">
      <xdr:nvSpPr>
        <xdr:cNvPr id="600" name="テキスト ボックス 599"/>
        <xdr:cNvSpPr txBox="1"/>
      </xdr:nvSpPr>
      <xdr:spPr>
        <a:xfrm>
          <a:off x="12547111" y="1001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34,540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29/85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400</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1" name="直線コネクタ 610"/>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2" name="テキスト ボックス 611"/>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3" name="直線コネクタ 612"/>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614" name="テキスト ボックス 613"/>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5" name="直線コネクタ 614"/>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616" name="テキスト ボックス 615"/>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17" name="直線コネクタ 616"/>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618" name="テキスト ボックス 617"/>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0" name="テキスト ボックス 619"/>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55621</xdr:rowOff>
    </xdr:from>
    <xdr:to>
      <xdr:col>23</xdr:col>
      <xdr:colOff>516889</xdr:colOff>
      <xdr:row>78</xdr:row>
      <xdr:rowOff>139700</xdr:rowOff>
    </xdr:to>
    <xdr:cxnSp macro="">
      <xdr:nvCxnSpPr>
        <xdr:cNvPr id="622" name="直線コネクタ 621"/>
        <xdr:cNvCxnSpPr/>
      </xdr:nvCxnSpPr>
      <xdr:spPr>
        <a:xfrm flipV="1">
          <a:off x="16317595" y="12228571"/>
          <a:ext cx="1269" cy="128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3446</xdr:rowOff>
    </xdr:from>
    <xdr:ext cx="249299" cy="259045"/>
    <xdr:sp macro="" textlink="">
      <xdr:nvSpPr>
        <xdr:cNvPr id="623" name="災害復旧費最小値テキスト"/>
        <xdr:cNvSpPr txBox="1"/>
      </xdr:nvSpPr>
      <xdr:spPr>
        <a:xfrm>
          <a:off x="16370300" y="1354799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4" name="直線コネクタ 623"/>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2298</xdr:rowOff>
    </xdr:from>
    <xdr:ext cx="534377" cy="259045"/>
    <xdr:sp macro="" textlink="">
      <xdr:nvSpPr>
        <xdr:cNvPr id="625" name="災害復旧費最大値テキスト"/>
        <xdr:cNvSpPr txBox="1"/>
      </xdr:nvSpPr>
      <xdr:spPr>
        <a:xfrm>
          <a:off x="16370300" y="1200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28,089</a:t>
          </a:r>
          <a:endParaRPr kumimoji="1" lang="ja-JP" altLang="en-US" sz="1000" b="1">
            <a:latin typeface="ＭＳ Ｐゴシック"/>
          </a:endParaRPr>
        </a:p>
      </xdr:txBody>
    </xdr:sp>
    <xdr:clientData/>
  </xdr:oneCellAnchor>
  <xdr:twoCellAnchor>
    <xdr:from>
      <xdr:col>23</xdr:col>
      <xdr:colOff>428625</xdr:colOff>
      <xdr:row>71</xdr:row>
      <xdr:rowOff>55621</xdr:rowOff>
    </xdr:from>
    <xdr:to>
      <xdr:col>23</xdr:col>
      <xdr:colOff>606425</xdr:colOff>
      <xdr:row>71</xdr:row>
      <xdr:rowOff>55621</xdr:rowOff>
    </xdr:to>
    <xdr:cxnSp macro="">
      <xdr:nvCxnSpPr>
        <xdr:cNvPr id="626" name="直線コネクタ 625"/>
        <xdr:cNvCxnSpPr/>
      </xdr:nvCxnSpPr>
      <xdr:spPr>
        <a:xfrm>
          <a:off x="16230600" y="12228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138511</xdr:rowOff>
    </xdr:from>
    <xdr:to>
      <xdr:col>23</xdr:col>
      <xdr:colOff>517525</xdr:colOff>
      <xdr:row>78</xdr:row>
      <xdr:rowOff>138877</xdr:rowOff>
    </xdr:to>
    <xdr:cxnSp macro="">
      <xdr:nvCxnSpPr>
        <xdr:cNvPr id="627" name="直線コネクタ 626"/>
        <xdr:cNvCxnSpPr/>
      </xdr:nvCxnSpPr>
      <xdr:spPr>
        <a:xfrm flipV="1">
          <a:off x="15481300" y="13511611"/>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92346</xdr:rowOff>
    </xdr:from>
    <xdr:ext cx="378565" cy="259045"/>
    <xdr:sp macro="" textlink="">
      <xdr:nvSpPr>
        <xdr:cNvPr id="628" name="災害復旧費平均値テキスト"/>
        <xdr:cNvSpPr txBox="1"/>
      </xdr:nvSpPr>
      <xdr:spPr>
        <a:xfrm>
          <a:off x="16370300" y="1329399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425</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69469</xdr:rowOff>
    </xdr:from>
    <xdr:to>
      <xdr:col>23</xdr:col>
      <xdr:colOff>568325</xdr:colOff>
      <xdr:row>78</xdr:row>
      <xdr:rowOff>171069</xdr:rowOff>
    </xdr:to>
    <xdr:sp macro="" textlink="">
      <xdr:nvSpPr>
        <xdr:cNvPr id="629" name="フローチャート : 判断 628"/>
        <xdr:cNvSpPr/>
      </xdr:nvSpPr>
      <xdr:spPr>
        <a:xfrm>
          <a:off x="16268700" y="1344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137962</xdr:rowOff>
    </xdr:from>
    <xdr:to>
      <xdr:col>22</xdr:col>
      <xdr:colOff>365125</xdr:colOff>
      <xdr:row>78</xdr:row>
      <xdr:rowOff>138877</xdr:rowOff>
    </xdr:to>
    <xdr:cxnSp macro="">
      <xdr:nvCxnSpPr>
        <xdr:cNvPr id="630" name="直線コネクタ 629"/>
        <xdr:cNvCxnSpPr/>
      </xdr:nvCxnSpPr>
      <xdr:spPr>
        <a:xfrm>
          <a:off x="14592300" y="1351106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68098</xdr:rowOff>
    </xdr:from>
    <xdr:to>
      <xdr:col>22</xdr:col>
      <xdr:colOff>415925</xdr:colOff>
      <xdr:row>78</xdr:row>
      <xdr:rowOff>169698</xdr:rowOff>
    </xdr:to>
    <xdr:sp macro="" textlink="">
      <xdr:nvSpPr>
        <xdr:cNvPr id="631" name="フローチャート : 判断 630"/>
        <xdr:cNvSpPr/>
      </xdr:nvSpPr>
      <xdr:spPr>
        <a:xfrm>
          <a:off x="15430500" y="1344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77</xdr:row>
      <xdr:rowOff>14775</xdr:rowOff>
    </xdr:from>
    <xdr:ext cx="378565" cy="259045"/>
    <xdr:sp macro="" textlink="">
      <xdr:nvSpPr>
        <xdr:cNvPr id="632" name="テキスト ボックス 631"/>
        <xdr:cNvSpPr txBox="1"/>
      </xdr:nvSpPr>
      <xdr:spPr>
        <a:xfrm>
          <a:off x="15292017" y="132164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137049</xdr:rowOff>
    </xdr:from>
    <xdr:to>
      <xdr:col>21</xdr:col>
      <xdr:colOff>161925</xdr:colOff>
      <xdr:row>78</xdr:row>
      <xdr:rowOff>137962</xdr:rowOff>
    </xdr:to>
    <xdr:cxnSp macro="">
      <xdr:nvCxnSpPr>
        <xdr:cNvPr id="633" name="直線コネクタ 632"/>
        <xdr:cNvCxnSpPr/>
      </xdr:nvCxnSpPr>
      <xdr:spPr>
        <a:xfrm>
          <a:off x="13703300" y="13510149"/>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82271</xdr:rowOff>
    </xdr:from>
    <xdr:to>
      <xdr:col>21</xdr:col>
      <xdr:colOff>212725</xdr:colOff>
      <xdr:row>78</xdr:row>
      <xdr:rowOff>12421</xdr:rowOff>
    </xdr:to>
    <xdr:sp macro="" textlink="">
      <xdr:nvSpPr>
        <xdr:cNvPr id="634" name="フローチャート : 判断 633"/>
        <xdr:cNvSpPr/>
      </xdr:nvSpPr>
      <xdr:spPr>
        <a:xfrm>
          <a:off x="14541500" y="1328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28948</xdr:rowOff>
    </xdr:from>
    <xdr:ext cx="469744" cy="259045"/>
    <xdr:sp macro="" textlink="">
      <xdr:nvSpPr>
        <xdr:cNvPr id="635" name="テキスト ボックス 634"/>
        <xdr:cNvSpPr txBox="1"/>
      </xdr:nvSpPr>
      <xdr:spPr>
        <a:xfrm>
          <a:off x="14357427" y="13059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3,895</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121915</xdr:rowOff>
    </xdr:from>
    <xdr:to>
      <xdr:col>19</xdr:col>
      <xdr:colOff>644525</xdr:colOff>
      <xdr:row>78</xdr:row>
      <xdr:rowOff>137049</xdr:rowOff>
    </xdr:to>
    <xdr:cxnSp macro="">
      <xdr:nvCxnSpPr>
        <xdr:cNvPr id="636" name="直線コネクタ 635"/>
        <xdr:cNvCxnSpPr/>
      </xdr:nvCxnSpPr>
      <xdr:spPr>
        <a:xfrm>
          <a:off x="12814300" y="13495015"/>
          <a:ext cx="889000" cy="1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69149</xdr:rowOff>
    </xdr:from>
    <xdr:to>
      <xdr:col>20</xdr:col>
      <xdr:colOff>9525</xdr:colOff>
      <xdr:row>77</xdr:row>
      <xdr:rowOff>170749</xdr:rowOff>
    </xdr:to>
    <xdr:sp macro="" textlink="">
      <xdr:nvSpPr>
        <xdr:cNvPr id="637" name="フローチャート : 判断 636"/>
        <xdr:cNvSpPr/>
      </xdr:nvSpPr>
      <xdr:spPr>
        <a:xfrm>
          <a:off x="13652500" y="1327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15826</xdr:rowOff>
    </xdr:from>
    <xdr:ext cx="469744" cy="259045"/>
    <xdr:sp macro="" textlink="">
      <xdr:nvSpPr>
        <xdr:cNvPr id="638" name="テキスト ボックス 637"/>
        <xdr:cNvSpPr txBox="1"/>
      </xdr:nvSpPr>
      <xdr:spPr>
        <a:xfrm>
          <a:off x="13468427" y="13046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4,182</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40253</xdr:rowOff>
    </xdr:from>
    <xdr:to>
      <xdr:col>18</xdr:col>
      <xdr:colOff>492125</xdr:colOff>
      <xdr:row>77</xdr:row>
      <xdr:rowOff>141853</xdr:rowOff>
    </xdr:to>
    <xdr:sp macro="" textlink="">
      <xdr:nvSpPr>
        <xdr:cNvPr id="639" name="フローチャート : 判断 638"/>
        <xdr:cNvSpPr/>
      </xdr:nvSpPr>
      <xdr:spPr>
        <a:xfrm>
          <a:off x="12763500" y="1324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75</xdr:row>
      <xdr:rowOff>158380</xdr:rowOff>
    </xdr:from>
    <xdr:ext cx="469744" cy="259045"/>
    <xdr:sp macro="" textlink="">
      <xdr:nvSpPr>
        <xdr:cNvPr id="640" name="テキスト ボックス 639"/>
        <xdr:cNvSpPr txBox="1"/>
      </xdr:nvSpPr>
      <xdr:spPr>
        <a:xfrm>
          <a:off x="12579427" y="1301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87711</xdr:rowOff>
    </xdr:from>
    <xdr:to>
      <xdr:col>23</xdr:col>
      <xdr:colOff>568325</xdr:colOff>
      <xdr:row>79</xdr:row>
      <xdr:rowOff>17861</xdr:rowOff>
    </xdr:to>
    <xdr:sp macro="" textlink="">
      <xdr:nvSpPr>
        <xdr:cNvPr id="646" name="円/楕円 645"/>
        <xdr:cNvSpPr/>
      </xdr:nvSpPr>
      <xdr:spPr>
        <a:xfrm>
          <a:off x="16268700" y="1346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47896</xdr:rowOff>
    </xdr:from>
    <xdr:ext cx="313932" cy="259045"/>
    <xdr:sp macro="" textlink="">
      <xdr:nvSpPr>
        <xdr:cNvPr id="647" name="災害復旧費該当値テキスト"/>
        <xdr:cNvSpPr txBox="1"/>
      </xdr:nvSpPr>
      <xdr:spPr>
        <a:xfrm>
          <a:off x="16370300" y="134209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88077</xdr:rowOff>
    </xdr:from>
    <xdr:to>
      <xdr:col>22</xdr:col>
      <xdr:colOff>415925</xdr:colOff>
      <xdr:row>79</xdr:row>
      <xdr:rowOff>18227</xdr:rowOff>
    </xdr:to>
    <xdr:sp macro="" textlink="">
      <xdr:nvSpPr>
        <xdr:cNvPr id="648" name="円/楕円 647"/>
        <xdr:cNvSpPr/>
      </xdr:nvSpPr>
      <xdr:spPr>
        <a:xfrm>
          <a:off x="15430500" y="1346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79</xdr:row>
      <xdr:rowOff>9354</xdr:rowOff>
    </xdr:from>
    <xdr:ext cx="313932" cy="259045"/>
    <xdr:sp macro="" textlink="">
      <xdr:nvSpPr>
        <xdr:cNvPr id="649" name="テキスト ボックス 648"/>
        <xdr:cNvSpPr txBox="1"/>
      </xdr:nvSpPr>
      <xdr:spPr>
        <a:xfrm>
          <a:off x="15324333" y="135539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87162</xdr:rowOff>
    </xdr:from>
    <xdr:to>
      <xdr:col>21</xdr:col>
      <xdr:colOff>212725</xdr:colOff>
      <xdr:row>79</xdr:row>
      <xdr:rowOff>17312</xdr:rowOff>
    </xdr:to>
    <xdr:sp macro="" textlink="">
      <xdr:nvSpPr>
        <xdr:cNvPr id="650" name="円/楕円 649"/>
        <xdr:cNvSpPr/>
      </xdr:nvSpPr>
      <xdr:spPr>
        <a:xfrm>
          <a:off x="14541500" y="1346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4958</xdr:colOff>
      <xdr:row>79</xdr:row>
      <xdr:rowOff>8439</xdr:rowOff>
    </xdr:from>
    <xdr:ext cx="313932" cy="259045"/>
    <xdr:sp macro="" textlink="">
      <xdr:nvSpPr>
        <xdr:cNvPr id="651" name="テキスト ボックス 650"/>
        <xdr:cNvSpPr txBox="1"/>
      </xdr:nvSpPr>
      <xdr:spPr>
        <a:xfrm>
          <a:off x="14435333" y="135529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86249</xdr:rowOff>
    </xdr:from>
    <xdr:to>
      <xdr:col>20</xdr:col>
      <xdr:colOff>9525</xdr:colOff>
      <xdr:row>79</xdr:row>
      <xdr:rowOff>16399</xdr:rowOff>
    </xdr:to>
    <xdr:sp macro="" textlink="">
      <xdr:nvSpPr>
        <xdr:cNvPr id="652" name="円/楕円 651"/>
        <xdr:cNvSpPr/>
      </xdr:nvSpPr>
      <xdr:spPr>
        <a:xfrm>
          <a:off x="13652500" y="1345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487558</xdr:colOff>
      <xdr:row>79</xdr:row>
      <xdr:rowOff>7526</xdr:rowOff>
    </xdr:from>
    <xdr:ext cx="313932" cy="259045"/>
    <xdr:sp macro="" textlink="">
      <xdr:nvSpPr>
        <xdr:cNvPr id="653" name="テキスト ボックス 652"/>
        <xdr:cNvSpPr txBox="1"/>
      </xdr:nvSpPr>
      <xdr:spPr>
        <a:xfrm>
          <a:off x="13546333" y="135520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71115</xdr:rowOff>
    </xdr:from>
    <xdr:to>
      <xdr:col>18</xdr:col>
      <xdr:colOff>492125</xdr:colOff>
      <xdr:row>79</xdr:row>
      <xdr:rowOff>1265</xdr:rowOff>
    </xdr:to>
    <xdr:sp macro="" textlink="">
      <xdr:nvSpPr>
        <xdr:cNvPr id="654" name="円/楕円 653"/>
        <xdr:cNvSpPr/>
      </xdr:nvSpPr>
      <xdr:spPr>
        <a:xfrm>
          <a:off x="12763500" y="1344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78</xdr:row>
      <xdr:rowOff>163842</xdr:rowOff>
    </xdr:from>
    <xdr:ext cx="378565" cy="259045"/>
    <xdr:sp macro="" textlink="">
      <xdr:nvSpPr>
        <xdr:cNvPr id="655" name="テキスト ボックス 654"/>
        <xdr:cNvSpPr txBox="1"/>
      </xdr:nvSpPr>
      <xdr:spPr>
        <a:xfrm>
          <a:off x="12625017" y="13536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54,211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139700</xdr:rowOff>
    </xdr:from>
    <xdr:to>
      <xdr:col>24</xdr:col>
      <xdr:colOff>644525</xdr:colOff>
      <xdr:row>99</xdr:row>
      <xdr:rowOff>139700</xdr:rowOff>
    </xdr:to>
    <xdr:cxnSp macro="">
      <xdr:nvCxnSpPr>
        <xdr:cNvPr id="666" name="直線コネクタ 665"/>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168927</xdr:rowOff>
    </xdr:from>
    <xdr:ext cx="248786" cy="259045"/>
    <xdr:sp macro="" textlink="">
      <xdr:nvSpPr>
        <xdr:cNvPr id="667" name="テキスト ボックス 666"/>
        <xdr:cNvSpPr txBox="1"/>
      </xdr:nvSpPr>
      <xdr:spPr>
        <a:xfrm>
          <a:off x="12197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98</xdr:row>
      <xdr:rowOff>25400</xdr:rowOff>
    </xdr:from>
    <xdr:to>
      <xdr:col>24</xdr:col>
      <xdr:colOff>644525</xdr:colOff>
      <xdr:row>98</xdr:row>
      <xdr:rowOff>25400</xdr:rowOff>
    </xdr:to>
    <xdr:cxnSp macro="">
      <xdr:nvCxnSpPr>
        <xdr:cNvPr id="668" name="直線コネクタ 667"/>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97</xdr:row>
      <xdr:rowOff>54627</xdr:rowOff>
    </xdr:from>
    <xdr:ext cx="531299" cy="259045"/>
    <xdr:sp macro="" textlink="">
      <xdr:nvSpPr>
        <xdr:cNvPr id="669" name="テキスト ボックス 668"/>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96</xdr:row>
      <xdr:rowOff>82550</xdr:rowOff>
    </xdr:from>
    <xdr:to>
      <xdr:col>24</xdr:col>
      <xdr:colOff>644525</xdr:colOff>
      <xdr:row>96</xdr:row>
      <xdr:rowOff>82550</xdr:rowOff>
    </xdr:to>
    <xdr:cxnSp macro="">
      <xdr:nvCxnSpPr>
        <xdr:cNvPr id="670" name="直線コネクタ 669"/>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95</xdr:row>
      <xdr:rowOff>111777</xdr:rowOff>
    </xdr:from>
    <xdr:ext cx="531299" cy="259045"/>
    <xdr:sp macro="" textlink="">
      <xdr:nvSpPr>
        <xdr:cNvPr id="671" name="テキスト ボックス 670"/>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2" name="直線コネクタ 67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73" name="テキスト ボックス 672"/>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93</xdr:row>
      <xdr:rowOff>25400</xdr:rowOff>
    </xdr:from>
    <xdr:to>
      <xdr:col>24</xdr:col>
      <xdr:colOff>644525</xdr:colOff>
      <xdr:row>93</xdr:row>
      <xdr:rowOff>25400</xdr:rowOff>
    </xdr:to>
    <xdr:cxnSp macro="">
      <xdr:nvCxnSpPr>
        <xdr:cNvPr id="674" name="直線コネクタ 673"/>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92</xdr:row>
      <xdr:rowOff>54627</xdr:rowOff>
    </xdr:from>
    <xdr:ext cx="531299" cy="259045"/>
    <xdr:sp macro="" textlink="">
      <xdr:nvSpPr>
        <xdr:cNvPr id="675" name="テキスト ボックス 674"/>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76" name="直線コネクタ 675"/>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77" name="テキスト ボックス 676"/>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89</xdr:row>
      <xdr:rowOff>139700</xdr:rowOff>
    </xdr:from>
    <xdr:to>
      <xdr:col>24</xdr:col>
      <xdr:colOff>644525</xdr:colOff>
      <xdr:row>89</xdr:row>
      <xdr:rowOff>139700</xdr:rowOff>
    </xdr:to>
    <xdr:cxnSp macro="">
      <xdr:nvCxnSpPr>
        <xdr:cNvPr id="678" name="直線コネクタ 677"/>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88</xdr:row>
      <xdr:rowOff>168927</xdr:rowOff>
    </xdr:from>
    <xdr:ext cx="595419" cy="259045"/>
    <xdr:sp macro="" textlink="">
      <xdr:nvSpPr>
        <xdr:cNvPr id="679" name="テキスト ボックス 678"/>
        <xdr:cNvSpPr txBox="1"/>
      </xdr:nvSpPr>
      <xdr:spPr>
        <a:xfrm>
          <a:off x="11850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153788</xdr:rowOff>
    </xdr:from>
    <xdr:to>
      <xdr:col>23</xdr:col>
      <xdr:colOff>516889</xdr:colOff>
      <xdr:row>99</xdr:row>
      <xdr:rowOff>11027</xdr:rowOff>
    </xdr:to>
    <xdr:cxnSp macro="">
      <xdr:nvCxnSpPr>
        <xdr:cNvPr id="683" name="直線コネクタ 682"/>
        <xdr:cNvCxnSpPr/>
      </xdr:nvCxnSpPr>
      <xdr:spPr>
        <a:xfrm flipV="1">
          <a:off x="16317595" y="15584288"/>
          <a:ext cx="1269" cy="1400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14854</xdr:rowOff>
    </xdr:from>
    <xdr:ext cx="469744" cy="259045"/>
    <xdr:sp macro="" textlink="">
      <xdr:nvSpPr>
        <xdr:cNvPr id="684" name="公債費最小値テキスト"/>
        <xdr:cNvSpPr txBox="1"/>
      </xdr:nvSpPr>
      <xdr:spPr>
        <a:xfrm>
          <a:off x="16370300" y="1698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9,006</a:t>
          </a:r>
          <a:endParaRPr kumimoji="1" lang="ja-JP" altLang="en-US" sz="1000" b="1">
            <a:latin typeface="ＭＳ Ｐゴシック"/>
          </a:endParaRPr>
        </a:p>
      </xdr:txBody>
    </xdr:sp>
    <xdr:clientData/>
  </xdr:oneCellAnchor>
  <xdr:twoCellAnchor>
    <xdr:from>
      <xdr:col>23</xdr:col>
      <xdr:colOff>428625</xdr:colOff>
      <xdr:row>99</xdr:row>
      <xdr:rowOff>11027</xdr:rowOff>
    </xdr:from>
    <xdr:to>
      <xdr:col>23</xdr:col>
      <xdr:colOff>606425</xdr:colOff>
      <xdr:row>99</xdr:row>
      <xdr:rowOff>11027</xdr:rowOff>
    </xdr:to>
    <xdr:cxnSp macro="">
      <xdr:nvCxnSpPr>
        <xdr:cNvPr id="685" name="直線コネクタ 684"/>
        <xdr:cNvCxnSpPr/>
      </xdr:nvCxnSpPr>
      <xdr:spPr>
        <a:xfrm>
          <a:off x="16230600" y="16984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100465</xdr:rowOff>
    </xdr:from>
    <xdr:ext cx="599010" cy="259045"/>
    <xdr:sp macro="" textlink="">
      <xdr:nvSpPr>
        <xdr:cNvPr id="686" name="公債費最大値テキスト"/>
        <xdr:cNvSpPr txBox="1"/>
      </xdr:nvSpPr>
      <xdr:spPr>
        <a:xfrm>
          <a:off x="16370300" y="15359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107,014</a:t>
          </a:r>
          <a:endParaRPr kumimoji="1" lang="ja-JP" altLang="en-US" sz="1000" b="1">
            <a:latin typeface="ＭＳ Ｐゴシック"/>
          </a:endParaRPr>
        </a:p>
      </xdr:txBody>
    </xdr:sp>
    <xdr:clientData/>
  </xdr:oneCellAnchor>
  <xdr:twoCellAnchor>
    <xdr:from>
      <xdr:col>23</xdr:col>
      <xdr:colOff>428625</xdr:colOff>
      <xdr:row>90</xdr:row>
      <xdr:rowOff>153788</xdr:rowOff>
    </xdr:from>
    <xdr:to>
      <xdr:col>23</xdr:col>
      <xdr:colOff>606425</xdr:colOff>
      <xdr:row>90</xdr:row>
      <xdr:rowOff>153788</xdr:rowOff>
    </xdr:to>
    <xdr:cxnSp macro="">
      <xdr:nvCxnSpPr>
        <xdr:cNvPr id="687" name="直線コネクタ 686"/>
        <xdr:cNvCxnSpPr/>
      </xdr:nvCxnSpPr>
      <xdr:spPr>
        <a:xfrm>
          <a:off x="16230600" y="15584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159559</xdr:rowOff>
    </xdr:from>
    <xdr:to>
      <xdr:col>23</xdr:col>
      <xdr:colOff>517525</xdr:colOff>
      <xdr:row>97</xdr:row>
      <xdr:rowOff>164117</xdr:rowOff>
    </xdr:to>
    <xdr:cxnSp macro="">
      <xdr:nvCxnSpPr>
        <xdr:cNvPr id="688" name="直線コネクタ 687"/>
        <xdr:cNvCxnSpPr/>
      </xdr:nvCxnSpPr>
      <xdr:spPr>
        <a:xfrm>
          <a:off x="15481300" y="16790209"/>
          <a:ext cx="838200" cy="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96804</xdr:rowOff>
    </xdr:from>
    <xdr:ext cx="534377" cy="259045"/>
    <xdr:sp macro="" textlink="">
      <xdr:nvSpPr>
        <xdr:cNvPr id="689" name="公債費平均値テキスト"/>
        <xdr:cNvSpPr txBox="1"/>
      </xdr:nvSpPr>
      <xdr:spPr>
        <a:xfrm>
          <a:off x="16370300" y="163845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37,048</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73927</xdr:rowOff>
    </xdr:from>
    <xdr:to>
      <xdr:col>23</xdr:col>
      <xdr:colOff>568325</xdr:colOff>
      <xdr:row>97</xdr:row>
      <xdr:rowOff>4077</xdr:rowOff>
    </xdr:to>
    <xdr:sp macro="" textlink="">
      <xdr:nvSpPr>
        <xdr:cNvPr id="690" name="フローチャート : 判断 689"/>
        <xdr:cNvSpPr/>
      </xdr:nvSpPr>
      <xdr:spPr>
        <a:xfrm>
          <a:off x="16268700" y="1653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141086</xdr:rowOff>
    </xdr:from>
    <xdr:to>
      <xdr:col>22</xdr:col>
      <xdr:colOff>365125</xdr:colOff>
      <xdr:row>97</xdr:row>
      <xdr:rowOff>159559</xdr:rowOff>
    </xdr:to>
    <xdr:cxnSp macro="">
      <xdr:nvCxnSpPr>
        <xdr:cNvPr id="691" name="直線コネクタ 690"/>
        <xdr:cNvCxnSpPr/>
      </xdr:nvCxnSpPr>
      <xdr:spPr>
        <a:xfrm>
          <a:off x="14592300" y="16771736"/>
          <a:ext cx="889000" cy="1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103316</xdr:rowOff>
    </xdr:from>
    <xdr:to>
      <xdr:col>22</xdr:col>
      <xdr:colOff>415925</xdr:colOff>
      <xdr:row>97</xdr:row>
      <xdr:rowOff>33466</xdr:rowOff>
    </xdr:to>
    <xdr:sp macro="" textlink="">
      <xdr:nvSpPr>
        <xdr:cNvPr id="692" name="フローチャート : 判断 691"/>
        <xdr:cNvSpPr/>
      </xdr:nvSpPr>
      <xdr:spPr>
        <a:xfrm>
          <a:off x="15430500" y="165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49993</xdr:rowOff>
    </xdr:from>
    <xdr:ext cx="534377" cy="259045"/>
    <xdr:sp macro="" textlink="">
      <xdr:nvSpPr>
        <xdr:cNvPr id="693" name="テキスト ボックス 692"/>
        <xdr:cNvSpPr txBox="1"/>
      </xdr:nvSpPr>
      <xdr:spPr>
        <a:xfrm>
          <a:off x="15214111" y="1633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34,991</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113254</xdr:rowOff>
    </xdr:from>
    <xdr:to>
      <xdr:col>21</xdr:col>
      <xdr:colOff>161925</xdr:colOff>
      <xdr:row>97</xdr:row>
      <xdr:rowOff>141086</xdr:rowOff>
    </xdr:to>
    <xdr:cxnSp macro="">
      <xdr:nvCxnSpPr>
        <xdr:cNvPr id="694" name="直線コネクタ 693"/>
        <xdr:cNvCxnSpPr/>
      </xdr:nvCxnSpPr>
      <xdr:spPr>
        <a:xfrm>
          <a:off x="13703300" y="16743904"/>
          <a:ext cx="889000" cy="2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131606</xdr:rowOff>
    </xdr:from>
    <xdr:to>
      <xdr:col>21</xdr:col>
      <xdr:colOff>212725</xdr:colOff>
      <xdr:row>96</xdr:row>
      <xdr:rowOff>61756</xdr:rowOff>
    </xdr:to>
    <xdr:sp macro="" textlink="">
      <xdr:nvSpPr>
        <xdr:cNvPr id="695" name="フローチャート : 判断 694"/>
        <xdr:cNvSpPr/>
      </xdr:nvSpPr>
      <xdr:spPr>
        <a:xfrm>
          <a:off x="14541500" y="1641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78283</xdr:rowOff>
    </xdr:from>
    <xdr:ext cx="534377" cy="259045"/>
    <xdr:sp macro="" textlink="">
      <xdr:nvSpPr>
        <xdr:cNvPr id="696" name="テキスト ボックス 695"/>
        <xdr:cNvSpPr txBox="1"/>
      </xdr:nvSpPr>
      <xdr:spPr>
        <a:xfrm>
          <a:off x="14325111" y="1619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45,011</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82522</xdr:rowOff>
    </xdr:from>
    <xdr:to>
      <xdr:col>19</xdr:col>
      <xdr:colOff>644525</xdr:colOff>
      <xdr:row>97</xdr:row>
      <xdr:rowOff>113254</xdr:rowOff>
    </xdr:to>
    <xdr:cxnSp macro="">
      <xdr:nvCxnSpPr>
        <xdr:cNvPr id="697" name="直線コネクタ 696"/>
        <xdr:cNvCxnSpPr/>
      </xdr:nvCxnSpPr>
      <xdr:spPr>
        <a:xfrm>
          <a:off x="12814300" y="16713172"/>
          <a:ext cx="889000" cy="3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134063</xdr:rowOff>
    </xdr:from>
    <xdr:to>
      <xdr:col>20</xdr:col>
      <xdr:colOff>9525</xdr:colOff>
      <xdr:row>96</xdr:row>
      <xdr:rowOff>64213</xdr:rowOff>
    </xdr:to>
    <xdr:sp macro="" textlink="">
      <xdr:nvSpPr>
        <xdr:cNvPr id="698" name="フローチャート : 判断 697"/>
        <xdr:cNvSpPr/>
      </xdr:nvSpPr>
      <xdr:spPr>
        <a:xfrm>
          <a:off x="13652500" y="1642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80740</xdr:rowOff>
    </xdr:from>
    <xdr:ext cx="534377" cy="259045"/>
    <xdr:sp macro="" textlink="">
      <xdr:nvSpPr>
        <xdr:cNvPr id="699" name="テキスト ボックス 698"/>
        <xdr:cNvSpPr txBox="1"/>
      </xdr:nvSpPr>
      <xdr:spPr>
        <a:xfrm>
          <a:off x="13436111" y="1619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44,839</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132149</xdr:rowOff>
    </xdr:from>
    <xdr:to>
      <xdr:col>18</xdr:col>
      <xdr:colOff>492125</xdr:colOff>
      <xdr:row>96</xdr:row>
      <xdr:rowOff>62299</xdr:rowOff>
    </xdr:to>
    <xdr:sp macro="" textlink="">
      <xdr:nvSpPr>
        <xdr:cNvPr id="700" name="フローチャート : 判断 699"/>
        <xdr:cNvSpPr/>
      </xdr:nvSpPr>
      <xdr:spPr>
        <a:xfrm>
          <a:off x="12763500" y="1641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78826</xdr:rowOff>
    </xdr:from>
    <xdr:ext cx="534377" cy="259045"/>
    <xdr:sp macro="" textlink="">
      <xdr:nvSpPr>
        <xdr:cNvPr id="701" name="テキスト ボックス 700"/>
        <xdr:cNvSpPr txBox="1"/>
      </xdr:nvSpPr>
      <xdr:spPr>
        <a:xfrm>
          <a:off x="12547111" y="1619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44,973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113317</xdr:rowOff>
    </xdr:from>
    <xdr:to>
      <xdr:col>23</xdr:col>
      <xdr:colOff>568325</xdr:colOff>
      <xdr:row>98</xdr:row>
      <xdr:rowOff>43467</xdr:rowOff>
    </xdr:to>
    <xdr:sp macro="" textlink="">
      <xdr:nvSpPr>
        <xdr:cNvPr id="707" name="円/楕円 706"/>
        <xdr:cNvSpPr/>
      </xdr:nvSpPr>
      <xdr:spPr>
        <a:xfrm>
          <a:off x="16268700" y="1674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91744</xdr:rowOff>
    </xdr:from>
    <xdr:ext cx="534377" cy="259045"/>
    <xdr:sp macro="" textlink="">
      <xdr:nvSpPr>
        <xdr:cNvPr id="708" name="公債費該当値テキスト"/>
        <xdr:cNvSpPr txBox="1"/>
      </xdr:nvSpPr>
      <xdr:spPr>
        <a:xfrm>
          <a:off x="16370300" y="1672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22,291</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108759</xdr:rowOff>
    </xdr:from>
    <xdr:to>
      <xdr:col>22</xdr:col>
      <xdr:colOff>415925</xdr:colOff>
      <xdr:row>98</xdr:row>
      <xdr:rowOff>38909</xdr:rowOff>
    </xdr:to>
    <xdr:sp macro="" textlink="">
      <xdr:nvSpPr>
        <xdr:cNvPr id="709" name="円/楕円 708"/>
        <xdr:cNvSpPr/>
      </xdr:nvSpPr>
      <xdr:spPr>
        <a:xfrm>
          <a:off x="15430500" y="1673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30036</xdr:rowOff>
    </xdr:from>
    <xdr:ext cx="534377" cy="259045"/>
    <xdr:sp macro="" textlink="">
      <xdr:nvSpPr>
        <xdr:cNvPr id="710" name="テキスト ボックス 709"/>
        <xdr:cNvSpPr txBox="1"/>
      </xdr:nvSpPr>
      <xdr:spPr>
        <a:xfrm>
          <a:off x="15214111" y="1683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22,610</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90286</xdr:rowOff>
    </xdr:from>
    <xdr:to>
      <xdr:col>21</xdr:col>
      <xdr:colOff>212725</xdr:colOff>
      <xdr:row>98</xdr:row>
      <xdr:rowOff>20436</xdr:rowOff>
    </xdr:to>
    <xdr:sp macro="" textlink="">
      <xdr:nvSpPr>
        <xdr:cNvPr id="711" name="円/楕円 710"/>
        <xdr:cNvSpPr/>
      </xdr:nvSpPr>
      <xdr:spPr>
        <a:xfrm>
          <a:off x="14541500" y="1672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11563</xdr:rowOff>
    </xdr:from>
    <xdr:ext cx="534377" cy="259045"/>
    <xdr:sp macro="" textlink="">
      <xdr:nvSpPr>
        <xdr:cNvPr id="712" name="テキスト ボックス 711"/>
        <xdr:cNvSpPr txBox="1"/>
      </xdr:nvSpPr>
      <xdr:spPr>
        <a:xfrm>
          <a:off x="14325111" y="1681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23,903</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62454</xdr:rowOff>
    </xdr:from>
    <xdr:to>
      <xdr:col>20</xdr:col>
      <xdr:colOff>9525</xdr:colOff>
      <xdr:row>97</xdr:row>
      <xdr:rowOff>164054</xdr:rowOff>
    </xdr:to>
    <xdr:sp macro="" textlink="">
      <xdr:nvSpPr>
        <xdr:cNvPr id="713" name="円/楕円 712"/>
        <xdr:cNvSpPr/>
      </xdr:nvSpPr>
      <xdr:spPr>
        <a:xfrm>
          <a:off x="13652500" y="1669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155181</xdr:rowOff>
    </xdr:from>
    <xdr:ext cx="534377" cy="259045"/>
    <xdr:sp macro="" textlink="">
      <xdr:nvSpPr>
        <xdr:cNvPr id="714" name="テキスト ボックス 713"/>
        <xdr:cNvSpPr txBox="1"/>
      </xdr:nvSpPr>
      <xdr:spPr>
        <a:xfrm>
          <a:off x="13436111" y="1678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25,851</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31722</xdr:rowOff>
    </xdr:from>
    <xdr:to>
      <xdr:col>18</xdr:col>
      <xdr:colOff>492125</xdr:colOff>
      <xdr:row>97</xdr:row>
      <xdr:rowOff>133322</xdr:rowOff>
    </xdr:to>
    <xdr:sp macro="" textlink="">
      <xdr:nvSpPr>
        <xdr:cNvPr id="715" name="円/楕円 714"/>
        <xdr:cNvSpPr/>
      </xdr:nvSpPr>
      <xdr:spPr>
        <a:xfrm>
          <a:off x="12763500" y="1666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124449</xdr:rowOff>
    </xdr:from>
    <xdr:ext cx="534377" cy="259045"/>
    <xdr:sp macro="" textlink="">
      <xdr:nvSpPr>
        <xdr:cNvPr id="716" name="テキスト ボックス 715"/>
        <xdr:cNvSpPr txBox="1"/>
      </xdr:nvSpPr>
      <xdr:spPr>
        <a:xfrm>
          <a:off x="12547111" y="1675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28,002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3,754</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0" name="テキスト ボックス 72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36" name="テキスト ボックス 73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38" name="テキスト ボックス 73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153035</xdr:rowOff>
    </xdr:from>
    <xdr:to>
      <xdr:col>32</xdr:col>
      <xdr:colOff>186689</xdr:colOff>
      <xdr:row>39</xdr:row>
      <xdr:rowOff>44450</xdr:rowOff>
    </xdr:to>
    <xdr:cxnSp macro="">
      <xdr:nvCxnSpPr>
        <xdr:cNvPr id="740" name="直線コネクタ 739"/>
        <xdr:cNvCxnSpPr/>
      </xdr:nvCxnSpPr>
      <xdr:spPr>
        <a:xfrm flipV="1">
          <a:off x="22159595" y="5467985"/>
          <a:ext cx="1269"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41"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99712</xdr:rowOff>
    </xdr:from>
    <xdr:ext cx="469744" cy="259045"/>
    <xdr:sp macro="" textlink="">
      <xdr:nvSpPr>
        <xdr:cNvPr id="743" name="諸支出金最大値テキスト"/>
        <xdr:cNvSpPr txBox="1"/>
      </xdr:nvSpPr>
      <xdr:spPr>
        <a:xfrm>
          <a:off x="22212300" y="524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3,315</a:t>
          </a:r>
          <a:endParaRPr kumimoji="1" lang="ja-JP" altLang="en-US" sz="1000" b="1">
            <a:latin typeface="ＭＳ Ｐゴシック"/>
          </a:endParaRPr>
        </a:p>
      </xdr:txBody>
    </xdr:sp>
    <xdr:clientData/>
  </xdr:oneCellAnchor>
  <xdr:twoCellAnchor>
    <xdr:from>
      <xdr:col>32</xdr:col>
      <xdr:colOff>98425</xdr:colOff>
      <xdr:row>31</xdr:row>
      <xdr:rowOff>153035</xdr:rowOff>
    </xdr:from>
    <xdr:to>
      <xdr:col>32</xdr:col>
      <xdr:colOff>276225</xdr:colOff>
      <xdr:row>31</xdr:row>
      <xdr:rowOff>153035</xdr:rowOff>
    </xdr:to>
    <xdr:cxnSp macro="">
      <xdr:nvCxnSpPr>
        <xdr:cNvPr id="744" name="直線コネクタ 743"/>
        <xdr:cNvCxnSpPr/>
      </xdr:nvCxnSpPr>
      <xdr:spPr>
        <a:xfrm>
          <a:off x="22072600" y="5467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5" name="直線コネクタ 74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135780</xdr:rowOff>
    </xdr:from>
    <xdr:ext cx="378565" cy="259045"/>
    <xdr:sp macro="" textlink="">
      <xdr:nvSpPr>
        <xdr:cNvPr id="746" name="諸支出金平均値テキスト"/>
        <xdr:cNvSpPr txBox="1"/>
      </xdr:nvSpPr>
      <xdr:spPr>
        <a:xfrm>
          <a:off x="22212300" y="64794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112903</xdr:rowOff>
    </xdr:from>
    <xdr:to>
      <xdr:col>32</xdr:col>
      <xdr:colOff>238125</xdr:colOff>
      <xdr:row>39</xdr:row>
      <xdr:rowOff>43053</xdr:rowOff>
    </xdr:to>
    <xdr:sp macro="" textlink="">
      <xdr:nvSpPr>
        <xdr:cNvPr id="747" name="フローチャート : 判断 746"/>
        <xdr:cNvSpPr/>
      </xdr:nvSpPr>
      <xdr:spPr>
        <a:xfrm>
          <a:off x="22110700" y="6628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8" name="直線コネクタ 74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129667</xdr:rowOff>
    </xdr:from>
    <xdr:to>
      <xdr:col>31</xdr:col>
      <xdr:colOff>85725</xdr:colOff>
      <xdr:row>39</xdr:row>
      <xdr:rowOff>59817</xdr:rowOff>
    </xdr:to>
    <xdr:sp macro="" textlink="">
      <xdr:nvSpPr>
        <xdr:cNvPr id="749" name="フローチャート : 判断 748"/>
        <xdr:cNvSpPr/>
      </xdr:nvSpPr>
      <xdr:spPr>
        <a:xfrm>
          <a:off x="21272500" y="664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37</xdr:row>
      <xdr:rowOff>76344</xdr:rowOff>
    </xdr:from>
    <xdr:ext cx="313932" cy="259045"/>
    <xdr:sp macro="" textlink="">
      <xdr:nvSpPr>
        <xdr:cNvPr id="750" name="テキスト ボックス 749"/>
        <xdr:cNvSpPr txBox="1"/>
      </xdr:nvSpPr>
      <xdr:spPr>
        <a:xfrm>
          <a:off x="21166333" y="64199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1" name="直線コネクタ 75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110236</xdr:rowOff>
    </xdr:from>
    <xdr:to>
      <xdr:col>29</xdr:col>
      <xdr:colOff>568325</xdr:colOff>
      <xdr:row>39</xdr:row>
      <xdr:rowOff>40386</xdr:rowOff>
    </xdr:to>
    <xdr:sp macro="" textlink="">
      <xdr:nvSpPr>
        <xdr:cNvPr id="752" name="フローチャート : 判断 751"/>
        <xdr:cNvSpPr/>
      </xdr:nvSpPr>
      <xdr:spPr>
        <a:xfrm>
          <a:off x="20383500" y="66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56913</xdr:rowOff>
    </xdr:from>
    <xdr:ext cx="378565" cy="259045"/>
    <xdr:sp macro="" textlink="">
      <xdr:nvSpPr>
        <xdr:cNvPr id="753" name="テキスト ボックス 752"/>
        <xdr:cNvSpPr txBox="1"/>
      </xdr:nvSpPr>
      <xdr:spPr>
        <a:xfrm>
          <a:off x="20245017" y="6400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4" name="直線コネクタ 75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115189</xdr:rowOff>
    </xdr:from>
    <xdr:to>
      <xdr:col>28</xdr:col>
      <xdr:colOff>365125</xdr:colOff>
      <xdr:row>39</xdr:row>
      <xdr:rowOff>45339</xdr:rowOff>
    </xdr:to>
    <xdr:sp macro="" textlink="">
      <xdr:nvSpPr>
        <xdr:cNvPr id="755" name="フローチャート : 判断 754"/>
        <xdr:cNvSpPr/>
      </xdr:nvSpPr>
      <xdr:spPr>
        <a:xfrm>
          <a:off x="19494500" y="6630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61866</xdr:rowOff>
    </xdr:from>
    <xdr:ext cx="378565" cy="259045"/>
    <xdr:sp macro="" textlink="">
      <xdr:nvSpPr>
        <xdr:cNvPr id="756" name="テキスト ボックス 755"/>
        <xdr:cNvSpPr txBox="1"/>
      </xdr:nvSpPr>
      <xdr:spPr>
        <a:xfrm>
          <a:off x="19356017" y="640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75184</xdr:rowOff>
    </xdr:from>
    <xdr:to>
      <xdr:col>27</xdr:col>
      <xdr:colOff>161925</xdr:colOff>
      <xdr:row>39</xdr:row>
      <xdr:rowOff>5334</xdr:rowOff>
    </xdr:to>
    <xdr:sp macro="" textlink="">
      <xdr:nvSpPr>
        <xdr:cNvPr id="757" name="フローチャート : 判断 756"/>
        <xdr:cNvSpPr/>
      </xdr:nvSpPr>
      <xdr:spPr>
        <a:xfrm>
          <a:off x="18605500" y="6590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21861</xdr:rowOff>
    </xdr:from>
    <xdr:ext cx="378565" cy="259045"/>
    <xdr:sp macro="" textlink="">
      <xdr:nvSpPr>
        <xdr:cNvPr id="758" name="テキスト ボックス 757"/>
        <xdr:cNvSpPr txBox="1"/>
      </xdr:nvSpPr>
      <xdr:spPr>
        <a:xfrm>
          <a:off x="18467017" y="6365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4" name="円/楕円 76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91330</xdr:rowOff>
    </xdr:from>
    <xdr:ext cx="249299" cy="259045"/>
    <xdr:sp macro="" textlink="">
      <xdr:nvSpPr>
        <xdr:cNvPr id="765" name="諸支出金該当値テキスト"/>
        <xdr:cNvSpPr txBox="1"/>
      </xdr:nvSpPr>
      <xdr:spPr>
        <a:xfrm>
          <a:off x="22212300" y="66064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6" name="円/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7" name="テキスト ボックス 76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8" name="円/楕円 76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69" name="テキスト ボックス 76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0" name="円/楕円 76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1" name="テキスト ボックス 77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2" name="円/楕円 77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3" name="テキスト ボックス 77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6" name="フローチャート :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8" name="フローチャート :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99" name="テキスト ボックス 79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1" name="フローチャート :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2" name="テキスト ボックス 80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4" name="フローチャート :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5" name="テキスト ボックス 80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6" name="フローチャート :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7" name="テキスト ボックス 80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3" name="円/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5" name="円/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6" name="テキスト ボックス 81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7" name="円/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8" name="テキスト ボックス 81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19" name="円/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0" name="テキスト ボックス 81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1" name="円/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2" name="テキスト ボックス 82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・民生費は住民一人当たり</a:t>
          </a:r>
          <a:r>
            <a:rPr kumimoji="1" lang="en-US" altLang="ja-JP" sz="1300">
              <a:latin typeface="ＭＳ Ｐゴシック"/>
            </a:rPr>
            <a:t>139,943</a:t>
          </a:r>
          <a:r>
            <a:rPr kumimoji="1" lang="ja-JP" altLang="en-US" sz="1300">
              <a:latin typeface="ＭＳ Ｐゴシック"/>
            </a:rPr>
            <a:t>円で歳出決算総額の多くを占め、類似団体内平均値を下回るものの上昇傾向にある。これは、主に臨時福祉給付金や私立保育園運営費の増加によるものである。</a:t>
          </a:r>
          <a:r>
            <a:rPr kumimoji="1" lang="en-US" altLang="ja-JP" sz="1300">
              <a:latin typeface="ＭＳ Ｐゴシック"/>
            </a:rPr>
            <a:t/>
          </a:r>
          <a:br>
            <a:rPr kumimoji="1" lang="en-US" altLang="ja-JP" sz="1300">
              <a:latin typeface="ＭＳ Ｐゴシック"/>
            </a:rPr>
          </a:br>
          <a:r>
            <a:rPr kumimoji="1" lang="ja-JP" altLang="en-US" sz="1300">
              <a:latin typeface="ＭＳ Ｐゴシック"/>
            </a:rPr>
            <a:t>・消防費は、防災行政無線デジタル化工事により前年度と比較すると増加したが、住民一人当たり</a:t>
          </a:r>
          <a:r>
            <a:rPr kumimoji="1" lang="en-US" altLang="ja-JP" sz="1300">
              <a:latin typeface="ＭＳ Ｐゴシック"/>
            </a:rPr>
            <a:t>14,411</a:t>
          </a:r>
          <a:r>
            <a:rPr kumimoji="1" lang="ja-JP" altLang="en-US" sz="1300">
              <a:latin typeface="ＭＳ Ｐゴシック"/>
            </a:rPr>
            <a:t>円となっており、依然として類似団体内平均値を下回っている。</a:t>
          </a:r>
          <a:r>
            <a:rPr kumimoji="1" lang="en-US" altLang="ja-JP" sz="1300">
              <a:latin typeface="ＭＳ Ｐゴシック"/>
            </a:rPr>
            <a:t/>
          </a:r>
          <a:br>
            <a:rPr kumimoji="1" lang="en-US" altLang="ja-JP" sz="1300">
              <a:latin typeface="ＭＳ Ｐゴシック"/>
            </a:rPr>
          </a:br>
          <a:r>
            <a:rPr kumimoji="1" lang="ja-JP" altLang="en-US" sz="1300">
              <a:latin typeface="ＭＳ Ｐゴシック"/>
            </a:rPr>
            <a:t>・教育費は、類似団体内平均値を上回っている状況が続いているが、平成</a:t>
          </a:r>
          <a:r>
            <a:rPr kumimoji="1" lang="en-US" altLang="ja-JP" sz="1300">
              <a:latin typeface="ＭＳ Ｐゴシック"/>
            </a:rPr>
            <a:t>27</a:t>
          </a:r>
          <a:r>
            <a:rPr kumimoji="1" lang="ja-JP" altLang="en-US" sz="1300">
              <a:latin typeface="ＭＳ Ｐゴシック"/>
            </a:rPr>
            <a:t>年度の主な増加要因である生涯学習センター建築工事が完了し、減少傾向に転じた結果、住民一人当たり</a:t>
          </a:r>
          <a:r>
            <a:rPr kumimoji="1" lang="en-US" altLang="ja-JP" sz="1300">
              <a:latin typeface="ＭＳ Ｐゴシック"/>
            </a:rPr>
            <a:t>42,405</a:t>
          </a:r>
          <a:r>
            <a:rPr kumimoji="1" lang="ja-JP" altLang="en-US" sz="1300">
              <a:latin typeface="ＭＳ Ｐゴシック"/>
            </a:rPr>
            <a:t>円となっている。</a:t>
          </a:r>
          <a:r>
            <a:rPr kumimoji="1" lang="en-US" altLang="ja-JP" sz="1300">
              <a:latin typeface="ＭＳ Ｐゴシック"/>
            </a:rPr>
            <a:t/>
          </a:r>
          <a:br>
            <a:rPr kumimoji="1" lang="en-US" altLang="ja-JP" sz="1300">
              <a:latin typeface="ＭＳ Ｐゴシック"/>
            </a:rPr>
          </a:br>
          <a:r>
            <a:rPr kumimoji="1" lang="ja-JP" altLang="en-US" sz="1300">
              <a:latin typeface="ＭＳ Ｐゴシック"/>
            </a:rPr>
            <a:t>　ただし、小中学校の少人数学級制やスクールソーシャルワーカーの配置等の教育施策の充実を図っており、引き続きコストが高い状況が続くと見込まれる。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までの行財政改革の間、財政調整基金の取崩しを抑制し、実質単年度収支の黒字に努めてきた。その後も、実質収支額及び実質単年度収支ともに黒字であるが、今後は扶助費や公共施設等の老朽化対策に係る経費等の増加により、基金の取崩し額の増加が見込まれる。引き続き、事業の見直し・統廃合等の歳出の合理化を図り、健全な行財政運営に努め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国民健康保険特別会計は、平成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年度から赤字が発生しており、平成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年度は国民健康保険税率改定により黒字化に努めてきたが、赤字額は減少したものの黒字には達しなかった。平成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年度から県単位の財政運営に切り替わる国保改革を見据え、平成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年度も引き続き黒字化を目指す。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元利償還金については、市制施行に伴う大型事業に係る償還ピークが過ぎたことから、減少傾向にある。しかしながら、平成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年度に実施した生涯学習センターの建替えに伴う起債や今後老朽化した公共施設等の整備のための新規起債による償還金の増が見込まれる。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また、公営企業債の元利償還金に対する繰入金についても、今後増加が見込まれるため、適正な繰出額の算定に努める。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例年、充当可能財源等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が将来負担額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を上回っているため、将来負担比率は発生していない。今後も、公営企業や一部事務組合の起債も含め、将来世代への過度な負担とならないよう、慎重な判断に努めるとともに、充当可能財源の確保により、将来世代負担の適正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50</xdr:row>
      <xdr:rowOff>0</xdr:rowOff>
    </xdr:from>
    <xdr:to>
      <xdr:col>14</xdr:col>
      <xdr:colOff>0</xdr:colOff>
      <xdr:row>52</xdr:row>
      <xdr:rowOff>0</xdr:rowOff>
    </xdr:to>
    <xdr:sp macro="" textlink="">
      <xdr:nvSpPr>
        <xdr:cNvPr id="4" name="正方形/長方形 3"/>
        <xdr:cNvSpPr/>
      </xdr:nvSpPr>
      <xdr:spPr>
        <a:xfrm>
          <a:off x="17754600" y="9401175"/>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14</xdr:col>
      <xdr:colOff>0</xdr:colOff>
      <xdr:row>50</xdr:row>
      <xdr:rowOff>0</xdr:rowOff>
    </xdr:from>
    <xdr:to>
      <xdr:col>15</xdr:col>
      <xdr:colOff>0</xdr:colOff>
      <xdr:row>52</xdr:row>
      <xdr:rowOff>0</xdr:rowOff>
    </xdr:to>
    <xdr:sp macro="" textlink="">
      <xdr:nvSpPr>
        <xdr:cNvPr id="5" name="正方形/長方形 4"/>
        <xdr:cNvSpPr/>
      </xdr:nvSpPr>
      <xdr:spPr>
        <a:xfrm>
          <a:off x="19135725" y="9401175"/>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10</xdr:col>
      <xdr:colOff>0</xdr:colOff>
      <xdr:row>72</xdr:row>
      <xdr:rowOff>0</xdr:rowOff>
    </xdr:from>
    <xdr:to>
      <xdr:col>11</xdr:col>
      <xdr:colOff>0</xdr:colOff>
      <xdr:row>74</xdr:row>
      <xdr:rowOff>0</xdr:rowOff>
    </xdr:to>
    <xdr:sp macro="" textlink="">
      <xdr:nvSpPr>
        <xdr:cNvPr id="6" name="正方形/長方形 5"/>
        <xdr:cNvSpPr/>
      </xdr:nvSpPr>
      <xdr:spPr>
        <a:xfrm>
          <a:off x="136112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11</xdr:col>
      <xdr:colOff>0</xdr:colOff>
      <xdr:row>72</xdr:row>
      <xdr:rowOff>0</xdr:rowOff>
    </xdr:from>
    <xdr:to>
      <xdr:col>12</xdr:col>
      <xdr:colOff>0</xdr:colOff>
      <xdr:row>74</xdr:row>
      <xdr:rowOff>0</xdr:rowOff>
    </xdr:to>
    <xdr:sp macro="" textlink="">
      <xdr:nvSpPr>
        <xdr:cNvPr id="7" name="正方形/長方形 6"/>
        <xdr:cNvSpPr/>
      </xdr:nvSpPr>
      <xdr:spPr>
        <a:xfrm>
          <a:off x="14992350"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12</xdr:col>
      <xdr:colOff>0</xdr:colOff>
      <xdr:row>72</xdr:row>
      <xdr:rowOff>0</xdr:rowOff>
    </xdr:from>
    <xdr:to>
      <xdr:col>13</xdr:col>
      <xdr:colOff>0</xdr:colOff>
      <xdr:row>74</xdr:row>
      <xdr:rowOff>0</xdr:rowOff>
    </xdr:to>
    <xdr:sp macro="" textlink="">
      <xdr:nvSpPr>
        <xdr:cNvPr id="8" name="正方形/長方形 7"/>
        <xdr:cNvSpPr/>
      </xdr:nvSpPr>
      <xdr:spPr>
        <a:xfrm>
          <a:off x="1637347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13</xdr:col>
      <xdr:colOff>0</xdr:colOff>
      <xdr:row>72</xdr:row>
      <xdr:rowOff>0</xdr:rowOff>
    </xdr:from>
    <xdr:to>
      <xdr:col>14</xdr:col>
      <xdr:colOff>0</xdr:colOff>
      <xdr:row>74</xdr:row>
      <xdr:rowOff>0</xdr:rowOff>
    </xdr:to>
    <xdr:sp macro="" textlink="">
      <xdr:nvSpPr>
        <xdr:cNvPr id="9" name="正方形/長方形 8"/>
        <xdr:cNvSpPr/>
      </xdr:nvSpPr>
      <xdr:spPr>
        <a:xfrm>
          <a:off x="17754600"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14</xdr:col>
      <xdr:colOff>0</xdr:colOff>
      <xdr:row>72</xdr:row>
      <xdr:rowOff>0</xdr:rowOff>
    </xdr:from>
    <xdr:to>
      <xdr:col>15</xdr:col>
      <xdr:colOff>0</xdr:colOff>
      <xdr:row>74</xdr:row>
      <xdr:rowOff>0</xdr:rowOff>
    </xdr:to>
    <xdr:sp macro="" textlink="">
      <xdr:nvSpPr>
        <xdr:cNvPr id="10" name="正方形/長方形 9"/>
        <xdr:cNvSpPr/>
      </xdr:nvSpPr>
      <xdr:spPr>
        <a:xfrm>
          <a:off x="191357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0</xdr:col>
      <xdr:colOff>355600</xdr:colOff>
      <xdr:row>0</xdr:row>
      <xdr:rowOff>63500</xdr:rowOff>
    </xdr:from>
    <xdr:to>
      <xdr:col>9</xdr:col>
      <xdr:colOff>1177925</xdr:colOff>
      <xdr:row>1</xdr:row>
      <xdr:rowOff>155575</xdr:rowOff>
    </xdr:to>
    <xdr:sp macro="" textlink="">
      <xdr:nvSpPr>
        <xdr:cNvPr id="11" name="正方形/長方形 10"/>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12" name="正方形/長方形 11"/>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13" name="正方形/長方形 12"/>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14" name="正方形/長方形 13"/>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福岡県古賀市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15" name="正方形/長方形 14"/>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16" name="正方形/長方形 15"/>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7" name="正方形/長方形 16"/>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8" name="正方形/長方形 17"/>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9" name="正方形/長方形 18"/>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20" name="正方形/長方形 19"/>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58,499
57,979
42.07
20,262,055
19,493,371
733,327
11,598,478
14,765,475</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21" name="正方形/長方形 20"/>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22" name="正方形/長方形 21"/>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23" name="正方形/長方形 22"/>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5.1
-</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24" name="正方形/長方形 23"/>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25" name="正方形/長方形 24"/>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26" name="正方形/長方形 25"/>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－３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－３</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7" name="角丸四角形 26"/>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8" name="正方形/長方形 27"/>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9" name="正方形/長方形 28"/>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30" name="正方形/長方形 29"/>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31" name="直線コネクタ 30"/>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32" name="円/楕円 31"/>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33" name="フローチャート : 判断 32"/>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34" name="直線コネクタ 33"/>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35" name="直線コネクタ 34"/>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36" name="直線コネクタ 35"/>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7" name="直線コネクタ 36"/>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8" name="テキスト ボックス 37"/>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9" name="テキスト ボックス 38"/>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40" name="テキスト ボックス 39"/>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41" name="テキスト ボックス 40"/>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42" name="正方形/長方形 41"/>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43" name="正方形/長方形 42"/>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44" name="正方形/長方形 43"/>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[ 49.2</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45" name="正方形/長方形 44"/>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46" name="正方形/長方形 45"/>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18/22</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7" name="正方形/長方形 46"/>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8" name="正方形/長方形 47"/>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9" name="正方形/長方形 48"/>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50" name="正方形/長方形 49"/>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51" name="正方形/長方形 50"/>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52" name="正方形/長方形 51"/>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53" name="正方形/長方形 52"/>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54" name="テキスト ボックス 53"/>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当市では、平成</a:t>
          </a:r>
          <a:r>
            <a:rPr kumimoji="1" lang="en-US" altLang="ja-JP" sz="1100">
              <a:latin typeface="ＭＳ Ｐゴシック"/>
            </a:rPr>
            <a:t>28</a:t>
          </a:r>
          <a:r>
            <a:rPr kumimoji="1" lang="ja-JP" altLang="en-US" sz="1100">
              <a:latin typeface="ＭＳ Ｐゴシック"/>
            </a:rPr>
            <a:t>年度に策定した公共施設等総合管理計画において、</a:t>
          </a:r>
          <a:r>
            <a:rPr kumimoji="1" lang="en-US" altLang="ja-JP" sz="1100">
              <a:latin typeface="ＭＳ Ｐゴシック"/>
            </a:rPr>
            <a:t>40</a:t>
          </a:r>
          <a:r>
            <a:rPr kumimoji="1" lang="ja-JP" altLang="en-US" sz="1100">
              <a:latin typeface="ＭＳ Ｐゴシック"/>
            </a:rPr>
            <a:t>年間で公共施設等の総延床面積を現在の８割の規模にすることを目標にし、建物を更新する際に、公共施設等の集約化・複合化、施設の長寿命化への取組を実施することとしている。</a:t>
          </a:r>
          <a:br>
            <a:rPr kumimoji="1" lang="ja-JP" altLang="en-US" sz="1100">
              <a:latin typeface="ＭＳ Ｐゴシック"/>
            </a:rPr>
          </a:br>
          <a:r>
            <a:rPr kumimoji="1" lang="ja-JP" altLang="en-US" sz="1100">
              <a:latin typeface="ＭＳ Ｐゴシック"/>
            </a:rPr>
            <a:t>平成</a:t>
          </a:r>
          <a:r>
            <a:rPr kumimoji="1" lang="en-US" altLang="ja-JP" sz="1100">
              <a:latin typeface="ＭＳ Ｐゴシック"/>
            </a:rPr>
            <a:t>27</a:t>
          </a:r>
          <a:r>
            <a:rPr kumimoji="1" lang="ja-JP" altLang="en-US" sz="1100">
              <a:latin typeface="ＭＳ Ｐゴシック"/>
            </a:rPr>
            <a:t>年度末時点では、全体の</a:t>
          </a:r>
          <a:r>
            <a:rPr kumimoji="1" lang="en-US" altLang="ja-JP" sz="1100">
              <a:latin typeface="ＭＳ Ｐゴシック"/>
            </a:rPr>
            <a:t>39.8%</a:t>
          </a:r>
          <a:r>
            <a:rPr kumimoji="1" lang="ja-JP" altLang="en-US" sz="1100">
              <a:latin typeface="ＭＳ Ｐゴシック"/>
            </a:rPr>
            <a:t>が建築後</a:t>
          </a:r>
          <a:r>
            <a:rPr kumimoji="1" lang="en-US" altLang="ja-JP" sz="1100">
              <a:latin typeface="ＭＳ Ｐゴシック"/>
            </a:rPr>
            <a:t>30</a:t>
          </a:r>
          <a:r>
            <a:rPr kumimoji="1" lang="ja-JP" altLang="en-US" sz="1100">
              <a:latin typeface="ＭＳ Ｐゴシック"/>
            </a:rPr>
            <a:t>年以上経過しており、有形固定資産減価償却率は上昇傾向にあるが、今後、計画に基づいて長期的な視点から効果的かつ効率的な管理を推進していく必要がある。</a:t>
          </a:r>
        </a:p>
      </xdr:txBody>
    </xdr:sp>
    <xdr:clientData/>
  </xdr:twoCellAnchor>
  <xdr:oneCellAnchor>
    <xdr:from>
      <xdr:col>1</xdr:col>
      <xdr:colOff>746125</xdr:colOff>
      <xdr:row>23</xdr:row>
      <xdr:rowOff>38100</xdr:rowOff>
    </xdr:from>
    <xdr:ext cx="349839" cy="225703"/>
    <xdr:sp macro="" textlink="">
      <xdr:nvSpPr>
        <xdr:cNvPr id="55" name="テキスト ボックス 54"/>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56" name="直線コネクタ 55"/>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412628</xdr:colOff>
      <xdr:row>36</xdr:row>
      <xdr:rowOff>64949</xdr:rowOff>
    </xdr:from>
    <xdr:ext cx="308097" cy="225703"/>
    <xdr:sp macro="" textlink="">
      <xdr:nvSpPr>
        <xdr:cNvPr id="57" name="テキスト ボックス 56"/>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8" name="直線コネクタ 57"/>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9" name="テキスト ボックス 58"/>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20.0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60" name="直線コネクタ 59"/>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61" name="テキスト ボックス 60"/>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62" name="直線コネクタ 61"/>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63" name="テキスト ボックス 62"/>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64" name="直線コネクタ 63"/>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65" name="テキスト ボックス 64"/>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6" name="直線コネクタ 65"/>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310036</xdr:colOff>
      <xdr:row>23</xdr:row>
      <xdr:rowOff>134799</xdr:rowOff>
    </xdr:from>
    <xdr:ext cx="410689" cy="225703"/>
    <xdr:sp macro="" textlink="">
      <xdr:nvSpPr>
        <xdr:cNvPr id="67" name="テキスト ボックス 66"/>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100.0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8"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66167</xdr:rowOff>
    </xdr:from>
    <xdr:to>
      <xdr:col>3</xdr:col>
      <xdr:colOff>1170940</xdr:colOff>
      <xdr:row>32</xdr:row>
      <xdr:rowOff>119126</xdr:rowOff>
    </xdr:to>
    <xdr:cxnSp macro="">
      <xdr:nvCxnSpPr>
        <xdr:cNvPr id="69" name="直線コネクタ 68"/>
        <xdr:cNvCxnSpPr/>
      </xdr:nvCxnSpPr>
      <xdr:spPr>
        <a:xfrm flipV="1">
          <a:off x="4760595" y="5304917"/>
          <a:ext cx="1270" cy="1081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32</xdr:row>
      <xdr:rowOff>122953</xdr:rowOff>
    </xdr:from>
    <xdr:ext cx="405111" cy="259045"/>
    <xdr:sp macro="" textlink="">
      <xdr:nvSpPr>
        <xdr:cNvPr id="70" name="有形固定資産減価償却率最小値テキスト"/>
        <xdr:cNvSpPr txBox="1"/>
      </xdr:nvSpPr>
      <xdr:spPr>
        <a:xfrm>
          <a:off x="4813300" y="639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a:t>
          </a:r>
          <a:endParaRPr kumimoji="1" lang="ja-JP" altLang="en-US" sz="1000" b="1">
            <a:latin typeface="ＭＳ Ｐゴシック"/>
          </a:endParaRPr>
        </a:p>
      </xdr:txBody>
    </xdr:sp>
    <xdr:clientData/>
  </xdr:oneCellAnchor>
  <xdr:twoCellAnchor>
    <xdr:from>
      <xdr:col>3</xdr:col>
      <xdr:colOff>1082675</xdr:colOff>
      <xdr:row>32</xdr:row>
      <xdr:rowOff>119126</xdr:rowOff>
    </xdr:from>
    <xdr:to>
      <xdr:col>3</xdr:col>
      <xdr:colOff>1260475</xdr:colOff>
      <xdr:row>32</xdr:row>
      <xdr:rowOff>119126</xdr:rowOff>
    </xdr:to>
    <xdr:cxnSp macro="">
      <xdr:nvCxnSpPr>
        <xdr:cNvPr id="71" name="直線コネクタ 70"/>
        <xdr:cNvCxnSpPr/>
      </xdr:nvCxnSpPr>
      <xdr:spPr>
        <a:xfrm>
          <a:off x="46736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12844</xdr:rowOff>
    </xdr:from>
    <xdr:ext cx="405111" cy="259045"/>
    <xdr:sp macro="" textlink="">
      <xdr:nvSpPr>
        <xdr:cNvPr id="72" name="有形固定資産減価償却率最大値テキスト"/>
        <xdr:cNvSpPr txBox="1"/>
      </xdr:nvSpPr>
      <xdr:spPr>
        <a:xfrm>
          <a:off x="4813300" y="508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83.7</a:t>
          </a:r>
          <a:endParaRPr kumimoji="1" lang="ja-JP" altLang="en-US" sz="1000" b="1">
            <a:latin typeface="ＭＳ Ｐゴシック"/>
          </a:endParaRPr>
        </a:p>
      </xdr:txBody>
    </xdr:sp>
    <xdr:clientData/>
  </xdr:oneCellAnchor>
  <xdr:twoCellAnchor>
    <xdr:from>
      <xdr:col>3</xdr:col>
      <xdr:colOff>1082675</xdr:colOff>
      <xdr:row>26</xdr:row>
      <xdr:rowOff>66167</xdr:rowOff>
    </xdr:from>
    <xdr:to>
      <xdr:col>3</xdr:col>
      <xdr:colOff>1260475</xdr:colOff>
      <xdr:row>26</xdr:row>
      <xdr:rowOff>66167</xdr:rowOff>
    </xdr:to>
    <xdr:cxnSp macro="">
      <xdr:nvCxnSpPr>
        <xdr:cNvPr id="73" name="直線コネクタ 72"/>
        <xdr:cNvCxnSpPr/>
      </xdr:nvCxnSpPr>
      <xdr:spPr>
        <a:xfrm>
          <a:off x="4673600" y="5304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30370</xdr:rowOff>
    </xdr:from>
    <xdr:ext cx="405111" cy="259045"/>
    <xdr:sp macro="" textlink="">
      <xdr:nvSpPr>
        <xdr:cNvPr id="74" name="有形固定資産減価償却率平均値テキスト"/>
        <xdr:cNvSpPr txBox="1"/>
      </xdr:nvSpPr>
      <xdr:spPr>
        <a:xfrm>
          <a:off x="4813300" y="57834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52.3</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7493</xdr:rowOff>
    </xdr:from>
    <xdr:to>
      <xdr:col>3</xdr:col>
      <xdr:colOff>1222375</xdr:colOff>
      <xdr:row>30</xdr:row>
      <xdr:rowOff>109093</xdr:rowOff>
    </xdr:to>
    <xdr:sp macro="" textlink="">
      <xdr:nvSpPr>
        <xdr:cNvPr id="75" name="フローチャート : 判断 74"/>
        <xdr:cNvSpPr/>
      </xdr:nvSpPr>
      <xdr:spPr>
        <a:xfrm>
          <a:off x="4711700" y="5932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29</xdr:row>
      <xdr:rowOff>81788</xdr:rowOff>
    </xdr:from>
    <xdr:to>
      <xdr:col>3</xdr:col>
      <xdr:colOff>511175</xdr:colOff>
      <xdr:row>30</xdr:row>
      <xdr:rowOff>11938</xdr:rowOff>
    </xdr:to>
    <xdr:sp macro="" textlink="">
      <xdr:nvSpPr>
        <xdr:cNvPr id="76" name="フローチャート : 判断 75"/>
        <xdr:cNvSpPr/>
      </xdr:nvSpPr>
      <xdr:spPr>
        <a:xfrm>
          <a:off x="4000500" y="583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7" name="テキスト ボックス 76"/>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8" name="テキスト ボックス 77"/>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9" name="テキスト ボックス 78"/>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80" name="テキスト ボックス 79"/>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81" name="テキスト ボックス 80"/>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1120775</xdr:colOff>
      <xdr:row>30</xdr:row>
      <xdr:rowOff>74422</xdr:rowOff>
    </xdr:from>
    <xdr:to>
      <xdr:col>3</xdr:col>
      <xdr:colOff>1222375</xdr:colOff>
      <xdr:row>31</xdr:row>
      <xdr:rowOff>4572</xdr:rowOff>
    </xdr:to>
    <xdr:sp macro="" textlink="">
      <xdr:nvSpPr>
        <xdr:cNvPr id="82" name="円/楕円 81"/>
        <xdr:cNvSpPr/>
      </xdr:nvSpPr>
      <xdr:spPr>
        <a:xfrm>
          <a:off x="4711700" y="599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30</xdr:row>
      <xdr:rowOff>52849</xdr:rowOff>
    </xdr:from>
    <xdr:ext cx="405111" cy="259045"/>
    <xdr:sp macro="" textlink="">
      <xdr:nvSpPr>
        <xdr:cNvPr id="83" name="有形固定資産減価償却率該当値テキスト"/>
        <xdr:cNvSpPr txBox="1"/>
      </xdr:nvSpPr>
      <xdr:spPr>
        <a:xfrm>
          <a:off x="4813300"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49.2</a:t>
          </a:r>
          <a:endParaRPr kumimoji="1" lang="ja-JP" altLang="en-US" sz="1000" b="1">
            <a:solidFill>
              <a:srgbClr val="FF0000"/>
            </a:solidFill>
            <a:latin typeface="ＭＳ Ｐゴシック"/>
          </a:endParaRPr>
        </a:p>
      </xdr:txBody>
    </xdr:sp>
    <xdr:clientData/>
  </xdr:oneCellAnchor>
  <xdr:twoCellAnchor>
    <xdr:from>
      <xdr:col>3</xdr:col>
      <xdr:colOff>409575</xdr:colOff>
      <xdr:row>30</xdr:row>
      <xdr:rowOff>83058</xdr:rowOff>
    </xdr:from>
    <xdr:to>
      <xdr:col>3</xdr:col>
      <xdr:colOff>511175</xdr:colOff>
      <xdr:row>31</xdr:row>
      <xdr:rowOff>13208</xdr:rowOff>
    </xdr:to>
    <xdr:sp macro="" textlink="">
      <xdr:nvSpPr>
        <xdr:cNvPr id="84" name="円/楕円 83"/>
        <xdr:cNvSpPr/>
      </xdr:nvSpPr>
      <xdr:spPr>
        <a:xfrm>
          <a:off x="4000500" y="600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460375</xdr:colOff>
      <xdr:row>30</xdr:row>
      <xdr:rowOff>125222</xdr:rowOff>
    </xdr:from>
    <xdr:to>
      <xdr:col>3</xdr:col>
      <xdr:colOff>1171575</xdr:colOff>
      <xdr:row>30</xdr:row>
      <xdr:rowOff>133858</xdr:rowOff>
    </xdr:to>
    <xdr:cxnSp macro="">
      <xdr:nvCxnSpPr>
        <xdr:cNvPr id="85" name="直線コネクタ 84"/>
        <xdr:cNvCxnSpPr/>
      </xdr:nvCxnSpPr>
      <xdr:spPr>
        <a:xfrm flipV="1">
          <a:off x="4051300" y="6049772"/>
          <a:ext cx="7112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245118</xdr:colOff>
      <xdr:row>28</xdr:row>
      <xdr:rowOff>28465</xdr:rowOff>
    </xdr:from>
    <xdr:ext cx="405111" cy="259045"/>
    <xdr:sp macro="" textlink="">
      <xdr:nvSpPr>
        <xdr:cNvPr id="86" name="n_1aveValue有形固定資産減価償却率"/>
        <xdr:cNvSpPr txBox="1"/>
      </xdr:nvSpPr>
      <xdr:spPr>
        <a:xfrm>
          <a:off x="3836043" y="561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a:t>
          </a:r>
          <a:endParaRPr kumimoji="1" lang="ja-JP" altLang="en-US" sz="1000" b="1">
            <a:solidFill>
              <a:srgbClr val="000080"/>
            </a:solidFill>
            <a:latin typeface="ＭＳ Ｐゴシック"/>
          </a:endParaRPr>
        </a:p>
      </xdr:txBody>
    </xdr:sp>
    <xdr:clientData/>
  </xdr:oneCellAnchor>
  <xdr:oneCellAnchor>
    <xdr:from>
      <xdr:col>3</xdr:col>
      <xdr:colOff>245118</xdr:colOff>
      <xdr:row>31</xdr:row>
      <xdr:rowOff>4335</xdr:rowOff>
    </xdr:from>
    <xdr:ext cx="405111" cy="259045"/>
    <xdr:sp macro="" textlink="">
      <xdr:nvSpPr>
        <xdr:cNvPr id="87" name="n_1mainValue有形固定資産減価償却率"/>
        <xdr:cNvSpPr txBox="1"/>
      </xdr:nvSpPr>
      <xdr:spPr>
        <a:xfrm>
          <a:off x="3836043" y="610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8" name="正方形/長方形 8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9" name="正方形/長方形 8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90" name="正方形/長方形 8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91" name="正方形/長方形 9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92" name="正方形/長方形 9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93" name="正方形/長方形 9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94" name="テキスト ボックス 9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5" name="正方形/長方形 9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6" name="正方形/長方形 9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7" name="正方形/長方形 9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8" name="テキスト ボックス 9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9" name="テキスト ボックス 9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100" name="テキスト ボックス 9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101" name="テキスト ボックス 10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福岡県古賀市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58,499
57,979
42.07
20,262,055
19,493,371
733,327
11,598,478
14,765,475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5.1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－３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－３</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20/22</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53.8</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3" name="テキスト ボックス 52"/>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5334</xdr:rowOff>
    </xdr:from>
    <xdr:to>
      <xdr:col>6</xdr:col>
      <xdr:colOff>510540</xdr:colOff>
      <xdr:row>42</xdr:row>
      <xdr:rowOff>3048</xdr:rowOff>
    </xdr:to>
    <xdr:cxnSp macro="">
      <xdr:nvCxnSpPr>
        <xdr:cNvPr id="55" name="直線コネクタ 54"/>
        <xdr:cNvCxnSpPr/>
      </xdr:nvCxnSpPr>
      <xdr:spPr>
        <a:xfrm flipV="1">
          <a:off x="4634865" y="5663184"/>
          <a:ext cx="0" cy="1540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6875</xdr:rowOff>
    </xdr:from>
    <xdr:ext cx="405111" cy="259045"/>
    <xdr:sp macro="" textlink="">
      <xdr:nvSpPr>
        <xdr:cNvPr id="56" name="【道路】&#10;有形固定資産減価償却率最小値テキスト"/>
        <xdr:cNvSpPr txBox="1"/>
      </xdr:nvSpPr>
      <xdr:spPr>
        <a:xfrm>
          <a:off x="4724400" y="720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18.2</a:t>
          </a:r>
          <a:endParaRPr kumimoji="1" lang="ja-JP" altLang="en-US" sz="1000" b="1">
            <a:latin typeface="ＭＳ Ｐゴシック"/>
          </a:endParaRPr>
        </a:p>
      </xdr:txBody>
    </xdr:sp>
    <xdr:clientData/>
  </xdr:oneCellAnchor>
  <xdr:twoCellAnchor>
    <xdr:from>
      <xdr:col>6</xdr:col>
      <xdr:colOff>422275</xdr:colOff>
      <xdr:row>42</xdr:row>
      <xdr:rowOff>3048</xdr:rowOff>
    </xdr:from>
    <xdr:to>
      <xdr:col>6</xdr:col>
      <xdr:colOff>600075</xdr:colOff>
      <xdr:row>42</xdr:row>
      <xdr:rowOff>3048</xdr:rowOff>
    </xdr:to>
    <xdr:cxnSp macro="">
      <xdr:nvCxnSpPr>
        <xdr:cNvPr id="57" name="直線コネクタ 56"/>
        <xdr:cNvCxnSpPr/>
      </xdr:nvCxnSpPr>
      <xdr:spPr>
        <a:xfrm>
          <a:off x="4546600" y="720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123461</xdr:rowOff>
    </xdr:from>
    <xdr:ext cx="405111" cy="259045"/>
    <xdr:sp macro="" textlink="">
      <xdr:nvSpPr>
        <xdr:cNvPr id="58" name="【道路】&#10;有形固定資産減価償却率最大値テキスト"/>
        <xdr:cNvSpPr txBox="1"/>
      </xdr:nvSpPr>
      <xdr:spPr>
        <a:xfrm>
          <a:off x="4724400" y="543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85.6</a:t>
          </a:r>
          <a:endParaRPr kumimoji="1" lang="ja-JP" altLang="en-US" sz="1000" b="1">
            <a:latin typeface="ＭＳ Ｐゴシック"/>
          </a:endParaRPr>
        </a:p>
      </xdr:txBody>
    </xdr:sp>
    <xdr:clientData/>
  </xdr:oneCellAnchor>
  <xdr:twoCellAnchor>
    <xdr:from>
      <xdr:col>6</xdr:col>
      <xdr:colOff>422275</xdr:colOff>
      <xdr:row>33</xdr:row>
      <xdr:rowOff>5334</xdr:rowOff>
    </xdr:from>
    <xdr:to>
      <xdr:col>6</xdr:col>
      <xdr:colOff>600075</xdr:colOff>
      <xdr:row>33</xdr:row>
      <xdr:rowOff>5334</xdr:rowOff>
    </xdr:to>
    <xdr:cxnSp macro="">
      <xdr:nvCxnSpPr>
        <xdr:cNvPr id="59" name="直線コネクタ 58"/>
        <xdr:cNvCxnSpPr/>
      </xdr:nvCxnSpPr>
      <xdr:spPr>
        <a:xfrm>
          <a:off x="4546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36</xdr:row>
      <xdr:rowOff>7129</xdr:rowOff>
    </xdr:from>
    <xdr:ext cx="405111" cy="259045"/>
    <xdr:sp macro="" textlink="">
      <xdr:nvSpPr>
        <xdr:cNvPr id="60" name="【道路】&#10;有形固定資産減価償却率平均値テキスト"/>
        <xdr:cNvSpPr txBox="1"/>
      </xdr:nvSpPr>
      <xdr:spPr>
        <a:xfrm>
          <a:off x="4724400" y="61793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155702</xdr:rowOff>
    </xdr:from>
    <xdr:to>
      <xdr:col>6</xdr:col>
      <xdr:colOff>561975</xdr:colOff>
      <xdr:row>37</xdr:row>
      <xdr:rowOff>85852</xdr:rowOff>
    </xdr:to>
    <xdr:sp macro="" textlink="">
      <xdr:nvSpPr>
        <xdr:cNvPr id="61" name="フローチャート : 判断 60"/>
        <xdr:cNvSpPr/>
      </xdr:nvSpPr>
      <xdr:spPr>
        <a:xfrm>
          <a:off x="45847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36</xdr:row>
      <xdr:rowOff>61976</xdr:rowOff>
    </xdr:from>
    <xdr:to>
      <xdr:col>5</xdr:col>
      <xdr:colOff>409575</xdr:colOff>
      <xdr:row>36</xdr:row>
      <xdr:rowOff>163576</xdr:rowOff>
    </xdr:to>
    <xdr:sp macro="" textlink="">
      <xdr:nvSpPr>
        <xdr:cNvPr id="62" name="フローチャート : 判断 61"/>
        <xdr:cNvSpPr/>
      </xdr:nvSpPr>
      <xdr:spPr>
        <a:xfrm>
          <a:off x="3746500" y="62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38</xdr:row>
      <xdr:rowOff>91694</xdr:rowOff>
    </xdr:from>
    <xdr:to>
      <xdr:col>6</xdr:col>
      <xdr:colOff>561975</xdr:colOff>
      <xdr:row>39</xdr:row>
      <xdr:rowOff>21844</xdr:rowOff>
    </xdr:to>
    <xdr:sp macro="" textlink="">
      <xdr:nvSpPr>
        <xdr:cNvPr id="68" name="円/楕円 67"/>
        <xdr:cNvSpPr/>
      </xdr:nvSpPr>
      <xdr:spPr>
        <a:xfrm>
          <a:off x="4584700" y="66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38</xdr:row>
      <xdr:rowOff>70121</xdr:rowOff>
    </xdr:from>
    <xdr:ext cx="405111" cy="259045"/>
    <xdr:sp macro="" textlink="">
      <xdr:nvSpPr>
        <xdr:cNvPr id="69" name="【道路】&#10;有形固定資産減価償却率該当値テキスト"/>
        <xdr:cNvSpPr txBox="1"/>
      </xdr:nvSpPr>
      <xdr:spPr>
        <a:xfrm>
          <a:off x="4724400" y="658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42.1</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114554</xdr:rowOff>
    </xdr:from>
    <xdr:to>
      <xdr:col>5</xdr:col>
      <xdr:colOff>409575</xdr:colOff>
      <xdr:row>39</xdr:row>
      <xdr:rowOff>44704</xdr:rowOff>
    </xdr:to>
    <xdr:sp macro="" textlink="">
      <xdr:nvSpPr>
        <xdr:cNvPr id="70" name="円/楕円 69"/>
        <xdr:cNvSpPr/>
      </xdr:nvSpPr>
      <xdr:spPr>
        <a:xfrm>
          <a:off x="3746500" y="662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38</xdr:row>
      <xdr:rowOff>142494</xdr:rowOff>
    </xdr:from>
    <xdr:to>
      <xdr:col>6</xdr:col>
      <xdr:colOff>511175</xdr:colOff>
      <xdr:row>38</xdr:row>
      <xdr:rowOff>165354</xdr:rowOff>
    </xdr:to>
    <xdr:cxnSp macro="">
      <xdr:nvCxnSpPr>
        <xdr:cNvPr id="71" name="直線コネクタ 70"/>
        <xdr:cNvCxnSpPr/>
      </xdr:nvCxnSpPr>
      <xdr:spPr>
        <a:xfrm flipV="1">
          <a:off x="3797300" y="665759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35</xdr:row>
      <xdr:rowOff>8653</xdr:rowOff>
    </xdr:from>
    <xdr:ext cx="405111" cy="259045"/>
    <xdr:sp macro="" textlink="">
      <xdr:nvSpPr>
        <xdr:cNvPr id="72" name="n_1aveValue【道路】&#10;有形固定資産減価償却率"/>
        <xdr:cNvSpPr txBox="1"/>
      </xdr:nvSpPr>
      <xdr:spPr>
        <a:xfrm>
          <a:off x="3582043" y="60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58.4</a:t>
          </a:r>
          <a:endParaRPr kumimoji="1" lang="ja-JP" altLang="en-US" sz="1000" b="1">
            <a:solidFill>
              <a:srgbClr val="000080"/>
            </a:solidFill>
            <a:latin typeface="ＭＳ Ｐゴシック"/>
          </a:endParaRPr>
        </a:p>
      </xdr:txBody>
    </xdr:sp>
    <xdr:clientData/>
  </xdr:oneCellAnchor>
  <xdr:oneCellAnchor>
    <xdr:from>
      <xdr:col>5</xdr:col>
      <xdr:colOff>143518</xdr:colOff>
      <xdr:row>39</xdr:row>
      <xdr:rowOff>35831</xdr:rowOff>
    </xdr:from>
    <xdr:ext cx="405111" cy="259045"/>
    <xdr:sp macro="" textlink="">
      <xdr:nvSpPr>
        <xdr:cNvPr id="73" name="n_1mainValue【道路】&#10;有形固定資産減価償却率"/>
        <xdr:cNvSpPr txBox="1"/>
      </xdr:nvSpPr>
      <xdr:spPr>
        <a:xfrm>
          <a:off x="3582043" y="672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41.1</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12/22</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9.559</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2" name="テキスト ボックス 81"/>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3" name="直線コネクタ 82"/>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84" name="直線コネクタ 83"/>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5" name="テキスト ボックス 84"/>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6" name="直線コネクタ 85"/>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48277</xdr:rowOff>
    </xdr:from>
    <xdr:ext cx="531299" cy="259045"/>
    <xdr:sp macro="" textlink="">
      <xdr:nvSpPr>
        <xdr:cNvPr id="87" name="テキスト ボックス 86"/>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8" name="直線コネクタ 87"/>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105427</xdr:rowOff>
    </xdr:from>
    <xdr:ext cx="531299" cy="259045"/>
    <xdr:sp macro="" textlink="">
      <xdr:nvSpPr>
        <xdr:cNvPr id="89" name="テキスト ボックス 88"/>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90" name="直線コネクタ 89"/>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162577</xdr:rowOff>
    </xdr:from>
    <xdr:ext cx="531299" cy="259045"/>
    <xdr:sp macro="" textlink="">
      <xdr:nvSpPr>
        <xdr:cNvPr id="91" name="テキスト ボックス 90"/>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2" name="直線コネクタ 9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3" name="テキスト ボックス 92"/>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4"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102489</xdr:rowOff>
    </xdr:from>
    <xdr:to>
      <xdr:col>15</xdr:col>
      <xdr:colOff>180340</xdr:colOff>
      <xdr:row>41</xdr:row>
      <xdr:rowOff>44653</xdr:rowOff>
    </xdr:to>
    <xdr:cxnSp macro="">
      <xdr:nvCxnSpPr>
        <xdr:cNvPr id="95" name="直線コネクタ 94"/>
        <xdr:cNvCxnSpPr/>
      </xdr:nvCxnSpPr>
      <xdr:spPr>
        <a:xfrm flipV="1">
          <a:off x="10476865" y="5931789"/>
          <a:ext cx="0" cy="1142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48480</xdr:rowOff>
    </xdr:from>
    <xdr:ext cx="469744" cy="259045"/>
    <xdr:sp macro="" textlink="">
      <xdr:nvSpPr>
        <xdr:cNvPr id="96" name="【道路】&#10;一人当たり延長最小値テキスト"/>
        <xdr:cNvSpPr txBox="1"/>
      </xdr:nvSpPr>
      <xdr:spPr>
        <a:xfrm>
          <a:off x="10566400" y="7077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1.940</a:t>
          </a:r>
          <a:endParaRPr kumimoji="1" lang="ja-JP" altLang="en-US" sz="1000" b="1">
            <a:latin typeface="ＭＳ Ｐゴシック"/>
          </a:endParaRPr>
        </a:p>
      </xdr:txBody>
    </xdr:sp>
    <xdr:clientData/>
  </xdr:oneCellAnchor>
  <xdr:twoCellAnchor>
    <xdr:from>
      <xdr:col>15</xdr:col>
      <xdr:colOff>92075</xdr:colOff>
      <xdr:row>41</xdr:row>
      <xdr:rowOff>44653</xdr:rowOff>
    </xdr:from>
    <xdr:to>
      <xdr:col>15</xdr:col>
      <xdr:colOff>269875</xdr:colOff>
      <xdr:row>41</xdr:row>
      <xdr:rowOff>44653</xdr:rowOff>
    </xdr:to>
    <xdr:cxnSp macro="">
      <xdr:nvCxnSpPr>
        <xdr:cNvPr id="97" name="直線コネクタ 96"/>
        <xdr:cNvCxnSpPr/>
      </xdr:nvCxnSpPr>
      <xdr:spPr>
        <a:xfrm>
          <a:off x="10388600" y="7074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33</xdr:row>
      <xdr:rowOff>49166</xdr:rowOff>
    </xdr:from>
    <xdr:ext cx="534377" cy="259045"/>
    <xdr:sp macro="" textlink="">
      <xdr:nvSpPr>
        <xdr:cNvPr id="98" name="【道路】&#10;一人当たり延長最大値テキスト"/>
        <xdr:cNvSpPr txBox="1"/>
      </xdr:nvSpPr>
      <xdr:spPr>
        <a:xfrm>
          <a:off x="10566400" y="570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26.925</a:t>
          </a:r>
          <a:endParaRPr kumimoji="1" lang="ja-JP" altLang="en-US" sz="1000" b="1">
            <a:latin typeface="ＭＳ Ｐゴシック"/>
          </a:endParaRPr>
        </a:p>
      </xdr:txBody>
    </xdr:sp>
    <xdr:clientData/>
  </xdr:oneCellAnchor>
  <xdr:twoCellAnchor>
    <xdr:from>
      <xdr:col>15</xdr:col>
      <xdr:colOff>92075</xdr:colOff>
      <xdr:row>34</xdr:row>
      <xdr:rowOff>102489</xdr:rowOff>
    </xdr:from>
    <xdr:to>
      <xdr:col>15</xdr:col>
      <xdr:colOff>269875</xdr:colOff>
      <xdr:row>34</xdr:row>
      <xdr:rowOff>102489</xdr:rowOff>
    </xdr:to>
    <xdr:cxnSp macro="">
      <xdr:nvCxnSpPr>
        <xdr:cNvPr id="99" name="直線コネクタ 98"/>
        <xdr:cNvCxnSpPr/>
      </xdr:nvCxnSpPr>
      <xdr:spPr>
        <a:xfrm>
          <a:off x="10388600" y="5931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95872</xdr:rowOff>
    </xdr:from>
    <xdr:ext cx="469744" cy="259045"/>
    <xdr:sp macro="" textlink="">
      <xdr:nvSpPr>
        <xdr:cNvPr id="100" name="【道路】&#10;一人当たり延長平均値テキスト"/>
        <xdr:cNvSpPr txBox="1"/>
      </xdr:nvSpPr>
      <xdr:spPr>
        <a:xfrm>
          <a:off x="10566400" y="6610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7.709</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72995</xdr:rowOff>
    </xdr:from>
    <xdr:to>
      <xdr:col>15</xdr:col>
      <xdr:colOff>231775</xdr:colOff>
      <xdr:row>40</xdr:row>
      <xdr:rowOff>3145</xdr:rowOff>
    </xdr:to>
    <xdr:sp macro="" textlink="">
      <xdr:nvSpPr>
        <xdr:cNvPr id="101" name="フローチャート : 判断 100"/>
        <xdr:cNvSpPr/>
      </xdr:nvSpPr>
      <xdr:spPr>
        <a:xfrm>
          <a:off x="10426700" y="675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107193</xdr:rowOff>
    </xdr:from>
    <xdr:to>
      <xdr:col>14</xdr:col>
      <xdr:colOff>79375</xdr:colOff>
      <xdr:row>40</xdr:row>
      <xdr:rowOff>37343</xdr:rowOff>
    </xdr:to>
    <xdr:sp macro="" textlink="">
      <xdr:nvSpPr>
        <xdr:cNvPr id="102" name="フローチャート : 判断 101"/>
        <xdr:cNvSpPr/>
      </xdr:nvSpPr>
      <xdr:spPr>
        <a:xfrm>
          <a:off x="9588500" y="679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3" name="テキスト ボックス 10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4" name="テキスト ボックス 10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5" name="テキスト ボックス 10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6" name="テキスト ボックス 10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7" name="テキスト ボックス 10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39</xdr:row>
      <xdr:rowOff>117297</xdr:rowOff>
    </xdr:from>
    <xdr:to>
      <xdr:col>15</xdr:col>
      <xdr:colOff>231775</xdr:colOff>
      <xdr:row>40</xdr:row>
      <xdr:rowOff>47447</xdr:rowOff>
    </xdr:to>
    <xdr:sp macro="" textlink="">
      <xdr:nvSpPr>
        <xdr:cNvPr id="108" name="円/楕円 107"/>
        <xdr:cNvSpPr/>
      </xdr:nvSpPr>
      <xdr:spPr>
        <a:xfrm>
          <a:off x="10426700" y="680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39</xdr:row>
      <xdr:rowOff>95724</xdr:rowOff>
    </xdr:from>
    <xdr:ext cx="469744" cy="259045"/>
    <xdr:sp macro="" textlink="">
      <xdr:nvSpPr>
        <xdr:cNvPr id="109" name="【道路】&#10;一人当たり延長該当値テキスト"/>
        <xdr:cNvSpPr txBox="1"/>
      </xdr:nvSpPr>
      <xdr:spPr>
        <a:xfrm>
          <a:off x="10566400" y="678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6.740</a:t>
          </a:r>
          <a:endParaRPr kumimoji="1" lang="ja-JP" altLang="en-US" sz="1000" b="1">
            <a:solidFill>
              <a:srgbClr val="FF0000"/>
            </a:solidFill>
            <a:latin typeface="ＭＳ Ｐゴシック"/>
          </a:endParaRPr>
        </a:p>
      </xdr:txBody>
    </xdr:sp>
    <xdr:clientData/>
  </xdr:oneCellAnchor>
  <xdr:twoCellAnchor>
    <xdr:from>
      <xdr:col>13</xdr:col>
      <xdr:colOff>663575</xdr:colOff>
      <xdr:row>39</xdr:row>
      <xdr:rowOff>131287</xdr:rowOff>
    </xdr:from>
    <xdr:to>
      <xdr:col>14</xdr:col>
      <xdr:colOff>79375</xdr:colOff>
      <xdr:row>40</xdr:row>
      <xdr:rowOff>61437</xdr:rowOff>
    </xdr:to>
    <xdr:sp macro="" textlink="">
      <xdr:nvSpPr>
        <xdr:cNvPr id="110" name="円/楕円 109"/>
        <xdr:cNvSpPr/>
      </xdr:nvSpPr>
      <xdr:spPr>
        <a:xfrm>
          <a:off x="9588500" y="681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39</xdr:row>
      <xdr:rowOff>168097</xdr:rowOff>
    </xdr:from>
    <xdr:to>
      <xdr:col>15</xdr:col>
      <xdr:colOff>180975</xdr:colOff>
      <xdr:row>40</xdr:row>
      <xdr:rowOff>10637</xdr:rowOff>
    </xdr:to>
    <xdr:cxnSp macro="">
      <xdr:nvCxnSpPr>
        <xdr:cNvPr id="111" name="直線コネクタ 110"/>
        <xdr:cNvCxnSpPr/>
      </xdr:nvCxnSpPr>
      <xdr:spPr>
        <a:xfrm flipV="1">
          <a:off x="9639300" y="6854647"/>
          <a:ext cx="838200" cy="1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38</xdr:row>
      <xdr:rowOff>53870</xdr:rowOff>
    </xdr:from>
    <xdr:ext cx="469744" cy="259045"/>
    <xdr:sp macro="" textlink="">
      <xdr:nvSpPr>
        <xdr:cNvPr id="112" name="n_1aveValue【道路】&#10;一人当たり延長"/>
        <xdr:cNvSpPr txBox="1"/>
      </xdr:nvSpPr>
      <xdr:spPr>
        <a:xfrm>
          <a:off x="9391727" y="656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6.961</a:t>
          </a:r>
          <a:endParaRPr kumimoji="1" lang="ja-JP" altLang="en-US" sz="1000" b="1">
            <a:solidFill>
              <a:srgbClr val="000080"/>
            </a:solidFill>
            <a:latin typeface="ＭＳ Ｐゴシック"/>
          </a:endParaRPr>
        </a:p>
      </xdr:txBody>
    </xdr:sp>
    <xdr:clientData/>
  </xdr:oneCellAnchor>
  <xdr:oneCellAnchor>
    <xdr:from>
      <xdr:col>13</xdr:col>
      <xdr:colOff>466802</xdr:colOff>
      <xdr:row>40</xdr:row>
      <xdr:rowOff>52564</xdr:rowOff>
    </xdr:from>
    <xdr:ext cx="469744" cy="259045"/>
    <xdr:sp macro="" textlink="">
      <xdr:nvSpPr>
        <xdr:cNvPr id="113" name="n_1mainValue【道路】&#10;一人当たり延長"/>
        <xdr:cNvSpPr txBox="1"/>
      </xdr:nvSpPr>
      <xdr:spPr>
        <a:xfrm>
          <a:off x="9391727" y="69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6.434</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6/22</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53.9</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64</xdr:row>
      <xdr:rowOff>76200</xdr:rowOff>
    </xdr:from>
    <xdr:to>
      <xdr:col>7</xdr:col>
      <xdr:colOff>638175</xdr:colOff>
      <xdr:row>64</xdr:row>
      <xdr:rowOff>76200</xdr:rowOff>
    </xdr:to>
    <xdr:cxnSp macro="">
      <xdr:nvCxnSpPr>
        <xdr:cNvPr id="124" name="直線コネクタ 123"/>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63</xdr:row>
      <xdr:rowOff>105427</xdr:rowOff>
    </xdr:from>
    <xdr:ext cx="338939" cy="259045"/>
    <xdr:sp macro="" textlink="">
      <xdr:nvSpPr>
        <xdr:cNvPr id="125" name="テキスト ボックス 124"/>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6" name="直線コネクタ 125"/>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7" name="テキスト ボックス 126"/>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8" name="直線コネクタ 127"/>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9" name="テキスト ボックス 128"/>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30" name="直線コネクタ 129"/>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1" name="テキスト ボックス 130"/>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2" name="直線コネクタ 131"/>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124477</xdr:rowOff>
    </xdr:from>
    <xdr:ext cx="403059" cy="259045"/>
    <xdr:sp macro="" textlink="">
      <xdr:nvSpPr>
        <xdr:cNvPr id="133" name="テキスト ボックス 132"/>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5" name="テキスト ボックス 13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108585</xdr:rowOff>
    </xdr:from>
    <xdr:to>
      <xdr:col>6</xdr:col>
      <xdr:colOff>510540</xdr:colOff>
      <xdr:row>63</xdr:row>
      <xdr:rowOff>127635</xdr:rowOff>
    </xdr:to>
    <xdr:cxnSp macro="">
      <xdr:nvCxnSpPr>
        <xdr:cNvPr id="137" name="直線コネクタ 136"/>
        <xdr:cNvCxnSpPr/>
      </xdr:nvCxnSpPr>
      <xdr:spPr>
        <a:xfrm flipV="1">
          <a:off x="4634865" y="953833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131462</xdr:rowOff>
    </xdr:from>
    <xdr:ext cx="340478" cy="259045"/>
    <xdr:sp macro="" textlink="">
      <xdr:nvSpPr>
        <xdr:cNvPr id="138" name="【橋りょう・トンネル】&#10;有形固定資産減価償却率最小値テキスト"/>
        <xdr:cNvSpPr txBox="1"/>
      </xdr:nvSpPr>
      <xdr:spPr>
        <a:xfrm>
          <a:off x="4724400" y="109328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a:t>
          </a:r>
          <a:endParaRPr kumimoji="1" lang="ja-JP" altLang="en-US" sz="1000" b="1">
            <a:latin typeface="ＭＳ Ｐゴシック"/>
          </a:endParaRPr>
        </a:p>
      </xdr:txBody>
    </xdr:sp>
    <xdr:clientData/>
  </xdr:oneCellAnchor>
  <xdr:twoCellAnchor>
    <xdr:from>
      <xdr:col>6</xdr:col>
      <xdr:colOff>422275</xdr:colOff>
      <xdr:row>63</xdr:row>
      <xdr:rowOff>127635</xdr:rowOff>
    </xdr:from>
    <xdr:to>
      <xdr:col>6</xdr:col>
      <xdr:colOff>600075</xdr:colOff>
      <xdr:row>63</xdr:row>
      <xdr:rowOff>127635</xdr:rowOff>
    </xdr:to>
    <xdr:cxnSp macro="">
      <xdr:nvCxnSpPr>
        <xdr:cNvPr id="139" name="直線コネクタ 138"/>
        <xdr:cNvCxnSpPr/>
      </xdr:nvCxnSpPr>
      <xdr:spPr>
        <a:xfrm>
          <a:off x="4546600" y="1092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55262</xdr:rowOff>
    </xdr:from>
    <xdr:ext cx="405111" cy="259045"/>
    <xdr:sp macro="" textlink="">
      <xdr:nvSpPr>
        <xdr:cNvPr id="140" name="【橋りょう・トンネル】&#10;有形固定資産減価償却率最大値テキスト"/>
        <xdr:cNvSpPr txBox="1"/>
      </xdr:nvSpPr>
      <xdr:spPr>
        <a:xfrm>
          <a:off x="47244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79.3</a:t>
          </a:r>
          <a:endParaRPr kumimoji="1" lang="ja-JP" altLang="en-US" sz="1000" b="1">
            <a:latin typeface="ＭＳ Ｐゴシック"/>
          </a:endParaRPr>
        </a:p>
      </xdr:txBody>
    </xdr:sp>
    <xdr:clientData/>
  </xdr:oneCellAnchor>
  <xdr:twoCellAnchor>
    <xdr:from>
      <xdr:col>6</xdr:col>
      <xdr:colOff>422275</xdr:colOff>
      <xdr:row>55</xdr:row>
      <xdr:rowOff>108585</xdr:rowOff>
    </xdr:from>
    <xdr:to>
      <xdr:col>6</xdr:col>
      <xdr:colOff>600075</xdr:colOff>
      <xdr:row>55</xdr:row>
      <xdr:rowOff>108585</xdr:rowOff>
    </xdr:to>
    <xdr:cxnSp macro="">
      <xdr:nvCxnSpPr>
        <xdr:cNvPr id="141" name="直線コネクタ 140"/>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47642</xdr:rowOff>
    </xdr:from>
    <xdr:ext cx="405111" cy="259045"/>
    <xdr:sp macro="" textlink="">
      <xdr:nvSpPr>
        <xdr:cNvPr id="142" name="【橋りょう・トンネル】&#10;有形固定資産減価償却率平均値テキスト"/>
        <xdr:cNvSpPr txBox="1"/>
      </xdr:nvSpPr>
      <xdr:spPr>
        <a:xfrm>
          <a:off x="4724400" y="9991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51.7</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69215</xdr:rowOff>
    </xdr:from>
    <xdr:to>
      <xdr:col>6</xdr:col>
      <xdr:colOff>561975</xdr:colOff>
      <xdr:row>58</xdr:row>
      <xdr:rowOff>170815</xdr:rowOff>
    </xdr:to>
    <xdr:sp macro="" textlink="">
      <xdr:nvSpPr>
        <xdr:cNvPr id="143" name="フローチャート : 判断 142"/>
        <xdr:cNvSpPr/>
      </xdr:nvSpPr>
      <xdr:spPr>
        <a:xfrm>
          <a:off x="4584700" y="10013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58</xdr:row>
      <xdr:rowOff>93980</xdr:rowOff>
    </xdr:from>
    <xdr:to>
      <xdr:col>5</xdr:col>
      <xdr:colOff>409575</xdr:colOff>
      <xdr:row>59</xdr:row>
      <xdr:rowOff>24130</xdr:rowOff>
    </xdr:to>
    <xdr:sp macro="" textlink="">
      <xdr:nvSpPr>
        <xdr:cNvPr id="144" name="フローチャート : 判断 143"/>
        <xdr:cNvSpPr/>
      </xdr:nvSpPr>
      <xdr:spPr>
        <a:xfrm>
          <a:off x="3746500" y="100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5" name="テキスト ボックス 14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6" name="テキスト ボックス 14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7" name="テキスト ボックス 14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8" name="テキスト ボックス 14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9" name="テキスト ボックス 14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46355</xdr:rowOff>
    </xdr:from>
    <xdr:to>
      <xdr:col>6</xdr:col>
      <xdr:colOff>561975</xdr:colOff>
      <xdr:row>57</xdr:row>
      <xdr:rowOff>147955</xdr:rowOff>
    </xdr:to>
    <xdr:sp macro="" textlink="">
      <xdr:nvSpPr>
        <xdr:cNvPr id="150" name="円/楕円 149"/>
        <xdr:cNvSpPr/>
      </xdr:nvSpPr>
      <xdr:spPr>
        <a:xfrm>
          <a:off x="45847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56</xdr:row>
      <xdr:rowOff>69232</xdr:rowOff>
    </xdr:from>
    <xdr:ext cx="405111" cy="259045"/>
    <xdr:sp macro="" textlink="">
      <xdr:nvSpPr>
        <xdr:cNvPr id="151" name="【橋りょう・トンネル】&#10;有形固定資産減価償却率該当値テキスト"/>
        <xdr:cNvSpPr txBox="1"/>
      </xdr:nvSpPr>
      <xdr:spPr>
        <a:xfrm>
          <a:off x="4724400"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61.9</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71120</xdr:rowOff>
    </xdr:from>
    <xdr:to>
      <xdr:col>5</xdr:col>
      <xdr:colOff>409575</xdr:colOff>
      <xdr:row>58</xdr:row>
      <xdr:rowOff>1270</xdr:rowOff>
    </xdr:to>
    <xdr:sp macro="" textlink="">
      <xdr:nvSpPr>
        <xdr:cNvPr id="152" name="円/楕円 151"/>
        <xdr:cNvSpPr/>
      </xdr:nvSpPr>
      <xdr:spPr>
        <a:xfrm>
          <a:off x="3746500" y="98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57</xdr:row>
      <xdr:rowOff>97155</xdr:rowOff>
    </xdr:from>
    <xdr:to>
      <xdr:col>6</xdr:col>
      <xdr:colOff>511175</xdr:colOff>
      <xdr:row>57</xdr:row>
      <xdr:rowOff>121920</xdr:rowOff>
    </xdr:to>
    <xdr:cxnSp macro="">
      <xdr:nvCxnSpPr>
        <xdr:cNvPr id="153" name="直線コネクタ 152"/>
        <xdr:cNvCxnSpPr/>
      </xdr:nvCxnSpPr>
      <xdr:spPr>
        <a:xfrm flipV="1">
          <a:off x="3797300" y="98698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59</xdr:row>
      <xdr:rowOff>15257</xdr:rowOff>
    </xdr:from>
    <xdr:ext cx="405111" cy="259045"/>
    <xdr:sp macro="" textlink="">
      <xdr:nvSpPr>
        <xdr:cNvPr id="154" name="n_1aveValue【橋りょう・トンネル】&#10;有形固定資産減価償却率"/>
        <xdr:cNvSpPr txBox="1"/>
      </xdr:nvSpPr>
      <xdr:spPr>
        <a:xfrm>
          <a:off x="3582043"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50.4</a:t>
          </a:r>
          <a:endParaRPr kumimoji="1" lang="ja-JP" altLang="en-US" sz="1000" b="1">
            <a:solidFill>
              <a:srgbClr val="000080"/>
            </a:solidFill>
            <a:latin typeface="ＭＳ Ｐゴシック"/>
          </a:endParaRPr>
        </a:p>
      </xdr:txBody>
    </xdr:sp>
    <xdr:clientData/>
  </xdr:oneCellAnchor>
  <xdr:oneCellAnchor>
    <xdr:from>
      <xdr:col>5</xdr:col>
      <xdr:colOff>143518</xdr:colOff>
      <xdr:row>56</xdr:row>
      <xdr:rowOff>17797</xdr:rowOff>
    </xdr:from>
    <xdr:ext cx="405111" cy="259045"/>
    <xdr:sp macro="" textlink="">
      <xdr:nvSpPr>
        <xdr:cNvPr id="155" name="n_1mainValue【橋りょう・トンネル】&#10;有形固定資産減価償却率"/>
        <xdr:cNvSpPr txBox="1"/>
      </xdr:nvSpPr>
      <xdr:spPr>
        <a:xfrm>
          <a:off x="3582043"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6" name="正方形/長方形 15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7" name="正方形/長方形 15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8" name="正方形/長方形 15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9/22</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9" name="正方形/長方形 15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0" name="正方形/長方形 15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1" name="正方形/長方形 16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2" name="正方形/長方形 16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159,636</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3" name="正方形/長方形 16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4" name="テキスト ボックス 16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5" name="直線コネクタ 16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6" name="直線コネクタ 16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7" name="テキスト ボックス 16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8" name="直線コネクタ 16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9" name="テキスト ボックス 168"/>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0" name="直線コネクタ 16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71" name="テキスト ボックス 170"/>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2" name="直線コネクタ 17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73" name="テキスト ボックス 172"/>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4" name="直線コネクタ 17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124477</xdr:rowOff>
    </xdr:from>
    <xdr:ext cx="685572" cy="259045"/>
    <xdr:sp macro="" textlink="">
      <xdr:nvSpPr>
        <xdr:cNvPr id="175" name="テキスト ボックス 174"/>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6" name="直線コネクタ 17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7" name="テキスト ボックス 17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153178</xdr:rowOff>
    </xdr:from>
    <xdr:to>
      <xdr:col>15</xdr:col>
      <xdr:colOff>180340</xdr:colOff>
      <xdr:row>64</xdr:row>
      <xdr:rowOff>73709</xdr:rowOff>
    </xdr:to>
    <xdr:cxnSp macro="">
      <xdr:nvCxnSpPr>
        <xdr:cNvPr id="179" name="直線コネクタ 178"/>
        <xdr:cNvCxnSpPr/>
      </xdr:nvCxnSpPr>
      <xdr:spPr>
        <a:xfrm flipV="1">
          <a:off x="10476865" y="9754378"/>
          <a:ext cx="0" cy="1292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77536</xdr:rowOff>
    </xdr:from>
    <xdr:ext cx="469744" cy="259045"/>
    <xdr:sp macro="" textlink="">
      <xdr:nvSpPr>
        <xdr:cNvPr id="180" name="【橋りょう・トンネル】&#10;一人当たり有形固定資産（償却資産）額最小値テキスト"/>
        <xdr:cNvSpPr txBox="1"/>
      </xdr:nvSpPr>
      <xdr:spPr>
        <a:xfrm>
          <a:off x="10566400" y="11050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1,961</a:t>
          </a:r>
          <a:endParaRPr kumimoji="1" lang="ja-JP" altLang="en-US" sz="1000" b="1">
            <a:latin typeface="ＭＳ Ｐゴシック"/>
          </a:endParaRPr>
        </a:p>
      </xdr:txBody>
    </xdr:sp>
    <xdr:clientData/>
  </xdr:oneCellAnchor>
  <xdr:twoCellAnchor>
    <xdr:from>
      <xdr:col>15</xdr:col>
      <xdr:colOff>92075</xdr:colOff>
      <xdr:row>64</xdr:row>
      <xdr:rowOff>73709</xdr:rowOff>
    </xdr:from>
    <xdr:to>
      <xdr:col>15</xdr:col>
      <xdr:colOff>269875</xdr:colOff>
      <xdr:row>64</xdr:row>
      <xdr:rowOff>73709</xdr:rowOff>
    </xdr:to>
    <xdr:cxnSp macro="">
      <xdr:nvCxnSpPr>
        <xdr:cNvPr id="181" name="直線コネクタ 180"/>
        <xdr:cNvCxnSpPr/>
      </xdr:nvCxnSpPr>
      <xdr:spPr>
        <a:xfrm>
          <a:off x="10388600" y="11046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99855</xdr:rowOff>
    </xdr:from>
    <xdr:ext cx="690189" cy="259045"/>
    <xdr:sp macro="" textlink="">
      <xdr:nvSpPr>
        <xdr:cNvPr id="182" name="【橋りょう・トンネル】&#10;一人当たり有形固定資産（償却資産）額最大値テキスト"/>
        <xdr:cNvSpPr txBox="1"/>
      </xdr:nvSpPr>
      <xdr:spPr>
        <a:xfrm>
          <a:off x="10566400" y="95296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1,019,387</a:t>
          </a:r>
          <a:endParaRPr kumimoji="1" lang="ja-JP" altLang="en-US" sz="1000" b="1">
            <a:latin typeface="ＭＳ Ｐゴシック"/>
          </a:endParaRPr>
        </a:p>
      </xdr:txBody>
    </xdr:sp>
    <xdr:clientData/>
  </xdr:oneCellAnchor>
  <xdr:twoCellAnchor>
    <xdr:from>
      <xdr:col>15</xdr:col>
      <xdr:colOff>92075</xdr:colOff>
      <xdr:row>56</xdr:row>
      <xdr:rowOff>153178</xdr:rowOff>
    </xdr:from>
    <xdr:to>
      <xdr:col>15</xdr:col>
      <xdr:colOff>269875</xdr:colOff>
      <xdr:row>56</xdr:row>
      <xdr:rowOff>153178</xdr:rowOff>
    </xdr:to>
    <xdr:cxnSp macro="">
      <xdr:nvCxnSpPr>
        <xdr:cNvPr id="183" name="直線コネクタ 182"/>
        <xdr:cNvCxnSpPr/>
      </xdr:nvCxnSpPr>
      <xdr:spPr>
        <a:xfrm>
          <a:off x="10388600" y="9754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62</xdr:row>
      <xdr:rowOff>41951</xdr:rowOff>
    </xdr:from>
    <xdr:ext cx="599010" cy="259045"/>
    <xdr:sp macro="" textlink="">
      <xdr:nvSpPr>
        <xdr:cNvPr id="184" name="【橋りょう・トンネル】&#10;一人当たり有形固定資産（償却資産）額平均値テキスト"/>
        <xdr:cNvSpPr txBox="1"/>
      </xdr:nvSpPr>
      <xdr:spPr>
        <a:xfrm>
          <a:off x="10566400" y="10671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139,981</a:t>
          </a:r>
          <a:endParaRPr kumimoji="1" lang="ja-JP" altLang="en-US" sz="1000" b="1">
            <a:solidFill>
              <a:srgbClr val="000080"/>
            </a:solidFill>
            <a:latin typeface="ＭＳ Ｐゴシック"/>
          </a:endParaRPr>
        </a:p>
      </xdr:txBody>
    </xdr:sp>
    <xdr:clientData/>
  </xdr:oneCellAnchor>
  <xdr:twoCellAnchor>
    <xdr:from>
      <xdr:col>15</xdr:col>
      <xdr:colOff>130175</xdr:colOff>
      <xdr:row>63</xdr:row>
      <xdr:rowOff>19074</xdr:rowOff>
    </xdr:from>
    <xdr:to>
      <xdr:col>15</xdr:col>
      <xdr:colOff>231775</xdr:colOff>
      <xdr:row>63</xdr:row>
      <xdr:rowOff>120674</xdr:rowOff>
    </xdr:to>
    <xdr:sp macro="" textlink="">
      <xdr:nvSpPr>
        <xdr:cNvPr id="185" name="フローチャート : 判断 184"/>
        <xdr:cNvSpPr/>
      </xdr:nvSpPr>
      <xdr:spPr>
        <a:xfrm>
          <a:off x="10426700" y="1082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63</xdr:row>
      <xdr:rowOff>54111</xdr:rowOff>
    </xdr:from>
    <xdr:to>
      <xdr:col>14</xdr:col>
      <xdr:colOff>79375</xdr:colOff>
      <xdr:row>63</xdr:row>
      <xdr:rowOff>155711</xdr:rowOff>
    </xdr:to>
    <xdr:sp macro="" textlink="">
      <xdr:nvSpPr>
        <xdr:cNvPr id="186" name="フローチャート : 判断 185"/>
        <xdr:cNvSpPr/>
      </xdr:nvSpPr>
      <xdr:spPr>
        <a:xfrm>
          <a:off x="9588500" y="1085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7" name="テキスト ボックス 18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8" name="テキスト ボックス 18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9" name="テキスト ボックス 18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0" name="テキスト ボックス 18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1" name="テキスト ボックス 19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63</xdr:row>
      <xdr:rowOff>79849</xdr:rowOff>
    </xdr:from>
    <xdr:to>
      <xdr:col>15</xdr:col>
      <xdr:colOff>231775</xdr:colOff>
      <xdr:row>64</xdr:row>
      <xdr:rowOff>9999</xdr:rowOff>
    </xdr:to>
    <xdr:sp macro="" textlink="">
      <xdr:nvSpPr>
        <xdr:cNvPr id="192" name="円/楕円 191"/>
        <xdr:cNvSpPr/>
      </xdr:nvSpPr>
      <xdr:spPr>
        <a:xfrm>
          <a:off x="10426700" y="1088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168951</xdr:rowOff>
    </xdr:from>
    <xdr:ext cx="534377" cy="259045"/>
    <xdr:sp macro="" textlink="">
      <xdr:nvSpPr>
        <xdr:cNvPr id="193" name="【橋りょう・トンネル】&#10;一人当たり有形固定資産（償却資産）額該当値テキスト"/>
        <xdr:cNvSpPr txBox="1"/>
      </xdr:nvSpPr>
      <xdr:spPr>
        <a:xfrm>
          <a:off x="10566400" y="1079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92,127</a:t>
          </a:r>
          <a:endParaRPr kumimoji="1" lang="ja-JP" altLang="en-US" sz="1000" b="1">
            <a:solidFill>
              <a:srgbClr val="FF0000"/>
            </a:solidFill>
            <a:latin typeface="ＭＳ Ｐゴシック"/>
          </a:endParaRPr>
        </a:p>
      </xdr:txBody>
    </xdr:sp>
    <xdr:clientData/>
  </xdr:oneCellAnchor>
  <xdr:twoCellAnchor>
    <xdr:from>
      <xdr:col>13</xdr:col>
      <xdr:colOff>663575</xdr:colOff>
      <xdr:row>63</xdr:row>
      <xdr:rowOff>80302</xdr:rowOff>
    </xdr:from>
    <xdr:to>
      <xdr:col>14</xdr:col>
      <xdr:colOff>79375</xdr:colOff>
      <xdr:row>64</xdr:row>
      <xdr:rowOff>10452</xdr:rowOff>
    </xdr:to>
    <xdr:sp macro="" textlink="">
      <xdr:nvSpPr>
        <xdr:cNvPr id="194" name="円/楕円 193"/>
        <xdr:cNvSpPr/>
      </xdr:nvSpPr>
      <xdr:spPr>
        <a:xfrm>
          <a:off x="9588500" y="1088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63</xdr:row>
      <xdr:rowOff>130649</xdr:rowOff>
    </xdr:from>
    <xdr:to>
      <xdr:col>15</xdr:col>
      <xdr:colOff>180975</xdr:colOff>
      <xdr:row>63</xdr:row>
      <xdr:rowOff>131102</xdr:rowOff>
    </xdr:to>
    <xdr:cxnSp macro="">
      <xdr:nvCxnSpPr>
        <xdr:cNvPr id="195" name="直線コネクタ 194"/>
        <xdr:cNvCxnSpPr/>
      </xdr:nvCxnSpPr>
      <xdr:spPr>
        <a:xfrm flipV="1">
          <a:off x="9639300" y="10931999"/>
          <a:ext cx="838200" cy="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402169</xdr:colOff>
      <xdr:row>62</xdr:row>
      <xdr:rowOff>788</xdr:rowOff>
    </xdr:from>
    <xdr:ext cx="599010" cy="259045"/>
    <xdr:sp macro="" textlink="">
      <xdr:nvSpPr>
        <xdr:cNvPr id="196" name="n_1aveValue【橋りょう・トンネル】&#10;一人当たり有形固定資産（償却資産）額"/>
        <xdr:cNvSpPr txBox="1"/>
      </xdr:nvSpPr>
      <xdr:spPr>
        <a:xfrm>
          <a:off x="9327094" y="1063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112,393</a:t>
          </a:r>
          <a:endParaRPr kumimoji="1" lang="ja-JP" altLang="en-US" sz="1000" b="1">
            <a:solidFill>
              <a:srgbClr val="000080"/>
            </a:solidFill>
            <a:latin typeface="ＭＳ Ｐゴシック"/>
          </a:endParaRPr>
        </a:p>
      </xdr:txBody>
    </xdr:sp>
    <xdr:clientData/>
  </xdr:oneCellAnchor>
  <xdr:oneCellAnchor>
    <xdr:from>
      <xdr:col>13</xdr:col>
      <xdr:colOff>434486</xdr:colOff>
      <xdr:row>64</xdr:row>
      <xdr:rowOff>1579</xdr:rowOff>
    </xdr:from>
    <xdr:ext cx="534377" cy="259045"/>
    <xdr:sp macro="" textlink="">
      <xdr:nvSpPr>
        <xdr:cNvPr id="197" name="n_1mainValue【橋りょう・トンネル】&#10;一人当たり有形固定資産（償却資産）額"/>
        <xdr:cNvSpPr txBox="1"/>
      </xdr:nvSpPr>
      <xdr:spPr>
        <a:xfrm>
          <a:off x="9359411" y="1097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91,770</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8" name="正方形/長方形 19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9" name="正方形/長方形 19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0" name="正方形/長方形 19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7/17</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1" name="正方形/長方形 20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2" name="正方形/長方形 20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3" name="正方形/長方形 20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4" name="正方形/長方形 20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5" name="正方形/長方形 20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6" name="テキスト ボックス 20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7" name="直線コネクタ 20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208" name="テキスト ボックス 207"/>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09" name="直線コネクタ 208"/>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10" name="テキスト ボックス 209"/>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11" name="直線コネクタ 210"/>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12" name="テキスト ボックス 211"/>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13" name="直線コネクタ 212"/>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14" name="テキスト ボックス 213"/>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15" name="直線コネクタ 214"/>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77</xdr:row>
      <xdr:rowOff>67327</xdr:rowOff>
    </xdr:from>
    <xdr:ext cx="403059" cy="259045"/>
    <xdr:sp macro="" textlink="">
      <xdr:nvSpPr>
        <xdr:cNvPr id="216" name="テキスト ボックス 215"/>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7" name="直線コネクタ 21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8" name="テキスト ボックス 217"/>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88392</xdr:rowOff>
    </xdr:from>
    <xdr:to>
      <xdr:col>6</xdr:col>
      <xdr:colOff>510540</xdr:colOff>
      <xdr:row>85</xdr:row>
      <xdr:rowOff>97537</xdr:rowOff>
    </xdr:to>
    <xdr:cxnSp macro="">
      <xdr:nvCxnSpPr>
        <xdr:cNvPr id="220" name="直線コネクタ 219"/>
        <xdr:cNvCxnSpPr/>
      </xdr:nvCxnSpPr>
      <xdr:spPr>
        <a:xfrm flipV="1">
          <a:off x="4634865" y="13461492"/>
          <a:ext cx="0" cy="1209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101364</xdr:rowOff>
    </xdr:from>
    <xdr:ext cx="405111" cy="259045"/>
    <xdr:sp macro="" textlink="">
      <xdr:nvSpPr>
        <xdr:cNvPr id="221" name="【公営住宅】&#10;有形固定資産減価償却率最小値テキスト"/>
        <xdr:cNvSpPr txBox="1"/>
      </xdr:nvSpPr>
      <xdr:spPr>
        <a:xfrm>
          <a:off x="4724400" y="14674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24.9</a:t>
          </a:r>
          <a:endParaRPr kumimoji="1" lang="ja-JP" altLang="en-US" sz="1000" b="1">
            <a:latin typeface="ＭＳ Ｐゴシック"/>
          </a:endParaRPr>
        </a:p>
      </xdr:txBody>
    </xdr:sp>
    <xdr:clientData/>
  </xdr:oneCellAnchor>
  <xdr:twoCellAnchor>
    <xdr:from>
      <xdr:col>6</xdr:col>
      <xdr:colOff>422275</xdr:colOff>
      <xdr:row>85</xdr:row>
      <xdr:rowOff>97537</xdr:rowOff>
    </xdr:from>
    <xdr:to>
      <xdr:col>6</xdr:col>
      <xdr:colOff>600075</xdr:colOff>
      <xdr:row>85</xdr:row>
      <xdr:rowOff>97537</xdr:rowOff>
    </xdr:to>
    <xdr:cxnSp macro="">
      <xdr:nvCxnSpPr>
        <xdr:cNvPr id="222" name="直線コネクタ 221"/>
        <xdr:cNvCxnSpPr/>
      </xdr:nvCxnSpPr>
      <xdr:spPr>
        <a:xfrm>
          <a:off x="4546600" y="146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35069</xdr:rowOff>
    </xdr:from>
    <xdr:ext cx="405111" cy="259045"/>
    <xdr:sp macro="" textlink="">
      <xdr:nvSpPr>
        <xdr:cNvPr id="223" name="【公営住宅】&#10;有形固定資産減価償却率最大値テキスト"/>
        <xdr:cNvSpPr txBox="1"/>
      </xdr:nvSpPr>
      <xdr:spPr>
        <a:xfrm>
          <a:off x="4724400" y="13236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77.8</a:t>
          </a:r>
          <a:endParaRPr kumimoji="1" lang="ja-JP" altLang="en-US" sz="1000" b="1">
            <a:latin typeface="ＭＳ Ｐゴシック"/>
          </a:endParaRPr>
        </a:p>
      </xdr:txBody>
    </xdr:sp>
    <xdr:clientData/>
  </xdr:oneCellAnchor>
  <xdr:twoCellAnchor>
    <xdr:from>
      <xdr:col>6</xdr:col>
      <xdr:colOff>422275</xdr:colOff>
      <xdr:row>78</xdr:row>
      <xdr:rowOff>88392</xdr:rowOff>
    </xdr:from>
    <xdr:to>
      <xdr:col>6</xdr:col>
      <xdr:colOff>600075</xdr:colOff>
      <xdr:row>78</xdr:row>
      <xdr:rowOff>88392</xdr:rowOff>
    </xdr:to>
    <xdr:cxnSp macro="">
      <xdr:nvCxnSpPr>
        <xdr:cNvPr id="224" name="直線コネクタ 223"/>
        <xdr:cNvCxnSpPr/>
      </xdr:nvCxnSpPr>
      <xdr:spPr>
        <a:xfrm>
          <a:off x="4546600" y="13461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79</xdr:row>
      <xdr:rowOff>113047</xdr:rowOff>
    </xdr:from>
    <xdr:ext cx="405111" cy="259045"/>
    <xdr:sp macro="" textlink="">
      <xdr:nvSpPr>
        <xdr:cNvPr id="225" name="【公営住宅】&#10;有形固定資産減価償却率平均値テキスト"/>
        <xdr:cNvSpPr txBox="1"/>
      </xdr:nvSpPr>
      <xdr:spPr>
        <a:xfrm>
          <a:off x="4724400" y="13657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a:t>
          </a:r>
          <a:endParaRPr kumimoji="1" lang="ja-JP" altLang="en-US" sz="1000" b="1">
            <a:solidFill>
              <a:srgbClr val="000080"/>
            </a:solidFill>
            <a:latin typeface="ＭＳ Ｐゴシック"/>
          </a:endParaRPr>
        </a:p>
      </xdr:txBody>
    </xdr:sp>
    <xdr:clientData/>
  </xdr:oneCellAnchor>
  <xdr:twoCellAnchor>
    <xdr:from>
      <xdr:col>6</xdr:col>
      <xdr:colOff>460375</xdr:colOff>
      <xdr:row>80</xdr:row>
      <xdr:rowOff>90170</xdr:rowOff>
    </xdr:from>
    <xdr:to>
      <xdr:col>6</xdr:col>
      <xdr:colOff>561975</xdr:colOff>
      <xdr:row>81</xdr:row>
      <xdr:rowOff>20320</xdr:rowOff>
    </xdr:to>
    <xdr:sp macro="" textlink="">
      <xdr:nvSpPr>
        <xdr:cNvPr id="226" name="フローチャート : 判断 225"/>
        <xdr:cNvSpPr/>
      </xdr:nvSpPr>
      <xdr:spPr>
        <a:xfrm>
          <a:off x="4584700" y="1380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80</xdr:row>
      <xdr:rowOff>46737</xdr:rowOff>
    </xdr:from>
    <xdr:to>
      <xdr:col>5</xdr:col>
      <xdr:colOff>409575</xdr:colOff>
      <xdr:row>80</xdr:row>
      <xdr:rowOff>148337</xdr:rowOff>
    </xdr:to>
    <xdr:sp macro="" textlink="">
      <xdr:nvSpPr>
        <xdr:cNvPr id="227" name="フローチャート : 判断 226"/>
        <xdr:cNvSpPr/>
      </xdr:nvSpPr>
      <xdr:spPr>
        <a:xfrm>
          <a:off x="3746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8" name="テキスト ボックス 22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9" name="テキスト ボックス 22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0" name="テキスト ボックス 22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1" name="テキスト ボックス 23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2" name="テキスト ボックス 23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80</xdr:row>
      <xdr:rowOff>115315</xdr:rowOff>
    </xdr:from>
    <xdr:to>
      <xdr:col>6</xdr:col>
      <xdr:colOff>561975</xdr:colOff>
      <xdr:row>81</xdr:row>
      <xdr:rowOff>45465</xdr:rowOff>
    </xdr:to>
    <xdr:sp macro="" textlink="">
      <xdr:nvSpPr>
        <xdr:cNvPr id="233" name="円/楕円 232"/>
        <xdr:cNvSpPr/>
      </xdr:nvSpPr>
      <xdr:spPr>
        <a:xfrm>
          <a:off x="4584700" y="1383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80</xdr:row>
      <xdr:rowOff>93742</xdr:rowOff>
    </xdr:from>
    <xdr:ext cx="405111" cy="259045"/>
    <xdr:sp macro="" textlink="">
      <xdr:nvSpPr>
        <xdr:cNvPr id="234" name="【公営住宅】&#10;有形固定資産減価償却率該当値テキスト"/>
        <xdr:cNvSpPr txBox="1"/>
      </xdr:nvSpPr>
      <xdr:spPr>
        <a:xfrm>
          <a:off x="4724400" y="13809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59.4</a:t>
          </a:r>
          <a:endParaRPr kumimoji="1" lang="ja-JP" altLang="en-US" sz="1000" b="1">
            <a:solidFill>
              <a:srgbClr val="FF0000"/>
            </a:solidFill>
            <a:latin typeface="ＭＳ Ｐゴシック"/>
          </a:endParaRPr>
        </a:p>
      </xdr:txBody>
    </xdr:sp>
    <xdr:clientData/>
  </xdr:oneCellAnchor>
  <xdr:twoCellAnchor>
    <xdr:from>
      <xdr:col>5</xdr:col>
      <xdr:colOff>307975</xdr:colOff>
      <xdr:row>80</xdr:row>
      <xdr:rowOff>149606</xdr:rowOff>
    </xdr:from>
    <xdr:to>
      <xdr:col>5</xdr:col>
      <xdr:colOff>409575</xdr:colOff>
      <xdr:row>81</xdr:row>
      <xdr:rowOff>79756</xdr:rowOff>
    </xdr:to>
    <xdr:sp macro="" textlink="">
      <xdr:nvSpPr>
        <xdr:cNvPr id="235" name="円/楕円 234"/>
        <xdr:cNvSpPr/>
      </xdr:nvSpPr>
      <xdr:spPr>
        <a:xfrm>
          <a:off x="3746500" y="1386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80</xdr:row>
      <xdr:rowOff>166115</xdr:rowOff>
    </xdr:from>
    <xdr:to>
      <xdr:col>6</xdr:col>
      <xdr:colOff>511175</xdr:colOff>
      <xdr:row>81</xdr:row>
      <xdr:rowOff>28956</xdr:rowOff>
    </xdr:to>
    <xdr:cxnSp macro="">
      <xdr:nvCxnSpPr>
        <xdr:cNvPr id="236" name="直線コネクタ 235"/>
        <xdr:cNvCxnSpPr/>
      </xdr:nvCxnSpPr>
      <xdr:spPr>
        <a:xfrm flipV="1">
          <a:off x="3797300" y="1388211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78</xdr:row>
      <xdr:rowOff>164864</xdr:rowOff>
    </xdr:from>
    <xdr:ext cx="405111" cy="259045"/>
    <xdr:sp macro="" textlink="">
      <xdr:nvSpPr>
        <xdr:cNvPr id="237" name="n_1aveValue【公営住宅】&#10;有形固定資産減価償却率"/>
        <xdr:cNvSpPr txBox="1"/>
      </xdr:nvSpPr>
      <xdr:spPr>
        <a:xfrm>
          <a:off x="3582043"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a:t>
          </a:r>
          <a:endParaRPr kumimoji="1" lang="ja-JP" altLang="en-US" sz="1000" b="1">
            <a:solidFill>
              <a:srgbClr val="000080"/>
            </a:solidFill>
            <a:latin typeface="ＭＳ Ｐゴシック"/>
          </a:endParaRPr>
        </a:p>
      </xdr:txBody>
    </xdr:sp>
    <xdr:clientData/>
  </xdr:oneCellAnchor>
  <xdr:oneCellAnchor>
    <xdr:from>
      <xdr:col>5</xdr:col>
      <xdr:colOff>143518</xdr:colOff>
      <xdr:row>81</xdr:row>
      <xdr:rowOff>70883</xdr:rowOff>
    </xdr:from>
    <xdr:ext cx="405111" cy="259045"/>
    <xdr:sp macro="" textlink="">
      <xdr:nvSpPr>
        <xdr:cNvPr id="238" name="n_1mainValue【公営住宅】&#10;有形固定資産減価償却率"/>
        <xdr:cNvSpPr txBox="1"/>
      </xdr:nvSpPr>
      <xdr:spPr>
        <a:xfrm>
          <a:off x="3582043" y="1395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57.9</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9" name="正方形/長方形 23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0" name="正方形/長方形 23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1" name="正方形/長方形 24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10/17</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2" name="正方形/長方形 24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3" name="正方形/長方形 24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4" name="正方形/長方形 24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5" name="正方形/長方形 24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1.057</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6" name="正方形/長方形 24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7" name="テキスト ボックス 24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8" name="直線コネクタ 24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49" name="直線コネクタ 248"/>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50" name="テキスト ボックス 249"/>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51" name="直線コネクタ 250"/>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52" name="テキスト ボックス 251"/>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53" name="直線コネクタ 252"/>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54" name="テキスト ボックス 253"/>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55" name="直線コネクタ 254"/>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56" name="テキスト ボックス 255"/>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7" name="直線コネクタ 25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8" name="テキスト ボックス 25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97079</xdr:rowOff>
    </xdr:from>
    <xdr:to>
      <xdr:col>15</xdr:col>
      <xdr:colOff>180340</xdr:colOff>
      <xdr:row>86</xdr:row>
      <xdr:rowOff>26212</xdr:rowOff>
    </xdr:to>
    <xdr:cxnSp macro="">
      <xdr:nvCxnSpPr>
        <xdr:cNvPr id="260" name="直線コネクタ 259"/>
        <xdr:cNvCxnSpPr/>
      </xdr:nvCxnSpPr>
      <xdr:spPr>
        <a:xfrm flipV="1">
          <a:off x="10476865" y="13298729"/>
          <a:ext cx="0" cy="1472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30039</xdr:rowOff>
    </xdr:from>
    <xdr:ext cx="469744" cy="259045"/>
    <xdr:sp macro="" textlink="">
      <xdr:nvSpPr>
        <xdr:cNvPr id="261" name="【公営住宅】&#10;一人当たり面積最小値テキスト"/>
        <xdr:cNvSpPr txBox="1"/>
      </xdr:nvSpPr>
      <xdr:spPr>
        <a:xfrm>
          <a:off x="10566400" y="1477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0.026</a:t>
          </a:r>
          <a:endParaRPr kumimoji="1" lang="ja-JP" altLang="en-US" sz="1000" b="1">
            <a:latin typeface="ＭＳ Ｐゴシック"/>
          </a:endParaRPr>
        </a:p>
      </xdr:txBody>
    </xdr:sp>
    <xdr:clientData/>
  </xdr:oneCellAnchor>
  <xdr:twoCellAnchor>
    <xdr:from>
      <xdr:col>15</xdr:col>
      <xdr:colOff>92075</xdr:colOff>
      <xdr:row>86</xdr:row>
      <xdr:rowOff>26212</xdr:rowOff>
    </xdr:from>
    <xdr:to>
      <xdr:col>15</xdr:col>
      <xdr:colOff>269875</xdr:colOff>
      <xdr:row>86</xdr:row>
      <xdr:rowOff>26212</xdr:rowOff>
    </xdr:to>
    <xdr:cxnSp macro="">
      <xdr:nvCxnSpPr>
        <xdr:cNvPr id="262" name="直線コネクタ 261"/>
        <xdr:cNvCxnSpPr/>
      </xdr:nvCxnSpPr>
      <xdr:spPr>
        <a:xfrm>
          <a:off x="10388600" y="1477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43756</xdr:rowOff>
    </xdr:from>
    <xdr:ext cx="469744" cy="259045"/>
    <xdr:sp macro="" textlink="">
      <xdr:nvSpPr>
        <xdr:cNvPr id="263" name="【公営住宅】&#10;一人当たり面積最大値テキスト"/>
        <xdr:cNvSpPr txBox="1"/>
      </xdr:nvSpPr>
      <xdr:spPr>
        <a:xfrm>
          <a:off x="10566400" y="1307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3.246</a:t>
          </a:r>
          <a:endParaRPr kumimoji="1" lang="ja-JP" altLang="en-US" sz="1000" b="1">
            <a:latin typeface="ＭＳ Ｐゴシック"/>
          </a:endParaRPr>
        </a:p>
      </xdr:txBody>
    </xdr:sp>
    <xdr:clientData/>
  </xdr:oneCellAnchor>
  <xdr:twoCellAnchor>
    <xdr:from>
      <xdr:col>15</xdr:col>
      <xdr:colOff>92075</xdr:colOff>
      <xdr:row>77</xdr:row>
      <xdr:rowOff>97079</xdr:rowOff>
    </xdr:from>
    <xdr:to>
      <xdr:col>15</xdr:col>
      <xdr:colOff>269875</xdr:colOff>
      <xdr:row>77</xdr:row>
      <xdr:rowOff>97079</xdr:rowOff>
    </xdr:to>
    <xdr:cxnSp macro="">
      <xdr:nvCxnSpPr>
        <xdr:cNvPr id="264" name="直線コネクタ 263"/>
        <xdr:cNvCxnSpPr/>
      </xdr:nvCxnSpPr>
      <xdr:spPr>
        <a:xfrm>
          <a:off x="10388600" y="13298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20235</xdr:rowOff>
    </xdr:from>
    <xdr:ext cx="469744" cy="259045"/>
    <xdr:sp macro="" textlink="">
      <xdr:nvSpPr>
        <xdr:cNvPr id="265" name="【公営住宅】&#10;一人当たり面積平均値テキスト"/>
        <xdr:cNvSpPr txBox="1"/>
      </xdr:nvSpPr>
      <xdr:spPr>
        <a:xfrm>
          <a:off x="10566400" y="142505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0.728</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168808</xdr:rowOff>
    </xdr:from>
    <xdr:to>
      <xdr:col>15</xdr:col>
      <xdr:colOff>231775</xdr:colOff>
      <xdr:row>84</xdr:row>
      <xdr:rowOff>98958</xdr:rowOff>
    </xdr:to>
    <xdr:sp macro="" textlink="">
      <xdr:nvSpPr>
        <xdr:cNvPr id="266" name="フローチャート : 判断 265"/>
        <xdr:cNvSpPr/>
      </xdr:nvSpPr>
      <xdr:spPr>
        <a:xfrm>
          <a:off x="10426700" y="1439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91542</xdr:rowOff>
    </xdr:from>
    <xdr:to>
      <xdr:col>14</xdr:col>
      <xdr:colOff>79375</xdr:colOff>
      <xdr:row>85</xdr:row>
      <xdr:rowOff>21692</xdr:rowOff>
    </xdr:to>
    <xdr:sp macro="" textlink="">
      <xdr:nvSpPr>
        <xdr:cNvPr id="267" name="フローチャート : 判断 266"/>
        <xdr:cNvSpPr/>
      </xdr:nvSpPr>
      <xdr:spPr>
        <a:xfrm>
          <a:off x="9588500" y="1449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8" name="テキスト ボックス 26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9" name="テキスト ボックス 26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0" name="テキスト ボックス 26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1" name="テキスト ボックス 27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2" name="テキスト ボックス 27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84</xdr:row>
      <xdr:rowOff>166979</xdr:rowOff>
    </xdr:from>
    <xdr:to>
      <xdr:col>15</xdr:col>
      <xdr:colOff>231775</xdr:colOff>
      <xdr:row>85</xdr:row>
      <xdr:rowOff>97129</xdr:rowOff>
    </xdr:to>
    <xdr:sp macro="" textlink="">
      <xdr:nvSpPr>
        <xdr:cNvPr id="273" name="円/楕円 272"/>
        <xdr:cNvSpPr/>
      </xdr:nvSpPr>
      <xdr:spPr>
        <a:xfrm>
          <a:off x="10426700" y="1456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84</xdr:row>
      <xdr:rowOff>145406</xdr:rowOff>
    </xdr:from>
    <xdr:ext cx="469744" cy="259045"/>
    <xdr:sp macro="" textlink="">
      <xdr:nvSpPr>
        <xdr:cNvPr id="274" name="【公営住宅】&#10;一人当たり面積該当値テキスト"/>
        <xdr:cNvSpPr txBox="1"/>
      </xdr:nvSpPr>
      <xdr:spPr>
        <a:xfrm>
          <a:off x="10566400" y="1454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0.357</a:t>
          </a:r>
          <a:endParaRPr kumimoji="1" lang="ja-JP" altLang="en-US" sz="1000" b="1">
            <a:solidFill>
              <a:srgbClr val="FF0000"/>
            </a:solidFill>
            <a:latin typeface="ＭＳ Ｐゴシック"/>
          </a:endParaRPr>
        </a:p>
      </xdr:txBody>
    </xdr:sp>
    <xdr:clientData/>
  </xdr:oneCellAnchor>
  <xdr:twoCellAnchor>
    <xdr:from>
      <xdr:col>13</xdr:col>
      <xdr:colOff>663575</xdr:colOff>
      <xdr:row>85</xdr:row>
      <xdr:rowOff>1473</xdr:rowOff>
    </xdr:from>
    <xdr:to>
      <xdr:col>14</xdr:col>
      <xdr:colOff>79375</xdr:colOff>
      <xdr:row>85</xdr:row>
      <xdr:rowOff>103073</xdr:rowOff>
    </xdr:to>
    <xdr:sp macro="" textlink="">
      <xdr:nvSpPr>
        <xdr:cNvPr id="275" name="円/楕円 274"/>
        <xdr:cNvSpPr/>
      </xdr:nvSpPr>
      <xdr:spPr>
        <a:xfrm>
          <a:off x="9588500" y="1457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85</xdr:row>
      <xdr:rowOff>46329</xdr:rowOff>
    </xdr:from>
    <xdr:to>
      <xdr:col>15</xdr:col>
      <xdr:colOff>180975</xdr:colOff>
      <xdr:row>85</xdr:row>
      <xdr:rowOff>52273</xdr:rowOff>
    </xdr:to>
    <xdr:cxnSp macro="">
      <xdr:nvCxnSpPr>
        <xdr:cNvPr id="276" name="直線コネクタ 275"/>
        <xdr:cNvCxnSpPr/>
      </xdr:nvCxnSpPr>
      <xdr:spPr>
        <a:xfrm flipV="1">
          <a:off x="9639300" y="14619579"/>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83</xdr:row>
      <xdr:rowOff>38219</xdr:rowOff>
    </xdr:from>
    <xdr:ext cx="469744" cy="259045"/>
    <xdr:sp macro="" textlink="">
      <xdr:nvSpPr>
        <xdr:cNvPr id="277" name="n_1aveValue【公営住宅】&#10;一人当たり面積"/>
        <xdr:cNvSpPr txBox="1"/>
      </xdr:nvSpPr>
      <xdr:spPr>
        <a:xfrm>
          <a:off x="9391727" y="1426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0.522</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94200</xdr:rowOff>
    </xdr:from>
    <xdr:ext cx="469744" cy="259045"/>
    <xdr:sp macro="" textlink="">
      <xdr:nvSpPr>
        <xdr:cNvPr id="278" name="n_1mainValue【公営住宅】&#10;一人当たり面積"/>
        <xdr:cNvSpPr txBox="1"/>
      </xdr:nvSpPr>
      <xdr:spPr>
        <a:xfrm>
          <a:off x="9391727" y="1466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0.344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9" name="正方形/長方形 2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80" name="正方形/長方形 2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81" name="正方形/長方形 2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82" name="正方形/長方形 2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83" name="正方形/長方形 2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84" name="正方形/長方形 2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5" name="正方形/長方形 2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42.2</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6" name="正方形/長方形 2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87" name="正方形/長方形 2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88" name="正方形/長方形 2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89" name="正方形/長方形 2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90" name="正方形/長方形 2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91" name="正方形/長方形 2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92" name="正方形/長方形 2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93" name="正方形/長方形 2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92,923</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94" name="正方形/長方形 2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95" name="正方形/長方形 2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6" name="正方形/長方形 2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7" name="正方形/長方形 2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22/22</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8" name="正方形/長方形 2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9" name="正方形/長方形 2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00" name="正方形/長方形 2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01" name="正方形/長方形 3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02" name="正方形/長方形 3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03" name="テキスト ボックス 3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04" name="直線コネクタ 3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305" name="テキスト ボックス 304"/>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06" name="直線コネクタ 3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307" name="テキスト ボックス 306"/>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08" name="直線コネクタ 3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09" name="テキスト ボックス 3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10" name="直線コネクタ 3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11" name="テキスト ボックス 3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12" name="直線コネクタ 3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13" name="テキスト ボックス 3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14" name="直線コネクタ 3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315" name="テキスト ボックス 314"/>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6" name="直線コネクタ 3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17" name="テキスト ボックス 316"/>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57150</xdr:rowOff>
    </xdr:from>
    <xdr:to>
      <xdr:col>23</xdr:col>
      <xdr:colOff>516889</xdr:colOff>
      <xdr:row>42</xdr:row>
      <xdr:rowOff>60960</xdr:rowOff>
    </xdr:to>
    <xdr:cxnSp macro="">
      <xdr:nvCxnSpPr>
        <xdr:cNvPr id="319" name="直線コネクタ 318"/>
        <xdr:cNvCxnSpPr/>
      </xdr:nvCxnSpPr>
      <xdr:spPr>
        <a:xfrm flipV="1">
          <a:off x="16318864" y="57150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42</xdr:row>
      <xdr:rowOff>64787</xdr:rowOff>
    </xdr:from>
    <xdr:ext cx="405111" cy="259045"/>
    <xdr:sp macro="" textlink="">
      <xdr:nvSpPr>
        <xdr:cNvPr id="320" name="【認定こども園・幼稚園・保育所】&#10;有形固定資産減価償却率最小値テキスト"/>
        <xdr:cNvSpPr txBox="1"/>
      </xdr:nvSpPr>
      <xdr:spPr>
        <a:xfrm>
          <a:off x="16408400" y="726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18.8</a:t>
          </a:r>
          <a:endParaRPr kumimoji="1" lang="ja-JP" altLang="en-US" sz="1000" b="1">
            <a:latin typeface="ＭＳ Ｐゴシック"/>
          </a:endParaRPr>
        </a:p>
      </xdr:txBody>
    </xdr:sp>
    <xdr:clientData/>
  </xdr:oneCellAnchor>
  <xdr:twoCellAnchor>
    <xdr:from>
      <xdr:col>23</xdr:col>
      <xdr:colOff>428625</xdr:colOff>
      <xdr:row>42</xdr:row>
      <xdr:rowOff>60960</xdr:rowOff>
    </xdr:from>
    <xdr:to>
      <xdr:col>23</xdr:col>
      <xdr:colOff>606425</xdr:colOff>
      <xdr:row>42</xdr:row>
      <xdr:rowOff>60960</xdr:rowOff>
    </xdr:to>
    <xdr:cxnSp macro="">
      <xdr:nvCxnSpPr>
        <xdr:cNvPr id="321" name="直線コネクタ 320"/>
        <xdr:cNvCxnSpPr/>
      </xdr:nvCxnSpPr>
      <xdr:spPr>
        <a:xfrm>
          <a:off x="16230600" y="726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3827</xdr:rowOff>
    </xdr:from>
    <xdr:ext cx="469744" cy="259045"/>
    <xdr:sp macro="" textlink="">
      <xdr:nvSpPr>
        <xdr:cNvPr id="322" name="【認定こども園・幼稚園・保育所】&#10;有形固定資産減価償却率最大値テキスト"/>
        <xdr:cNvSpPr txBox="1"/>
      </xdr:nvSpPr>
      <xdr:spPr>
        <a:xfrm>
          <a:off x="164084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33</xdr:row>
      <xdr:rowOff>57150</xdr:rowOff>
    </xdr:from>
    <xdr:to>
      <xdr:col>23</xdr:col>
      <xdr:colOff>606425</xdr:colOff>
      <xdr:row>33</xdr:row>
      <xdr:rowOff>57150</xdr:rowOff>
    </xdr:to>
    <xdr:cxnSp macro="">
      <xdr:nvCxnSpPr>
        <xdr:cNvPr id="323" name="直線コネクタ 322"/>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44467</xdr:rowOff>
    </xdr:from>
    <xdr:ext cx="405111" cy="259045"/>
    <xdr:sp macro="" textlink="">
      <xdr:nvSpPr>
        <xdr:cNvPr id="324" name="【認定こども園・幼稚園・保育所】&#10;有形固定資産減価償却率平均値テキスト"/>
        <xdr:cNvSpPr txBox="1"/>
      </xdr:nvSpPr>
      <xdr:spPr>
        <a:xfrm>
          <a:off x="16408400" y="638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54.2</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21590</xdr:rowOff>
    </xdr:from>
    <xdr:to>
      <xdr:col>23</xdr:col>
      <xdr:colOff>568325</xdr:colOff>
      <xdr:row>38</xdr:row>
      <xdr:rowOff>123190</xdr:rowOff>
    </xdr:to>
    <xdr:sp macro="" textlink="">
      <xdr:nvSpPr>
        <xdr:cNvPr id="325" name="フローチャート : 判断 324"/>
        <xdr:cNvSpPr/>
      </xdr:nvSpPr>
      <xdr:spPr>
        <a:xfrm>
          <a:off x="16268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38</xdr:row>
      <xdr:rowOff>73025</xdr:rowOff>
    </xdr:from>
    <xdr:to>
      <xdr:col>22</xdr:col>
      <xdr:colOff>415925</xdr:colOff>
      <xdr:row>39</xdr:row>
      <xdr:rowOff>3175</xdr:rowOff>
    </xdr:to>
    <xdr:sp macro="" textlink="">
      <xdr:nvSpPr>
        <xdr:cNvPr id="326" name="フローチャート : 判断 325"/>
        <xdr:cNvSpPr/>
      </xdr:nvSpPr>
      <xdr:spPr>
        <a:xfrm>
          <a:off x="15430500" y="658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27" name="テキスト ボックス 3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28" name="テキスト ボックス 3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9" name="テキスト ボックス 3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30" name="テキスト ボックス 3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31" name="テキスト ボックス 3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42</xdr:row>
      <xdr:rowOff>10160</xdr:rowOff>
    </xdr:from>
    <xdr:to>
      <xdr:col>23</xdr:col>
      <xdr:colOff>568325</xdr:colOff>
      <xdr:row>42</xdr:row>
      <xdr:rowOff>111760</xdr:rowOff>
    </xdr:to>
    <xdr:sp macro="" textlink="">
      <xdr:nvSpPr>
        <xdr:cNvPr id="332" name="円/楕円 331"/>
        <xdr:cNvSpPr/>
      </xdr:nvSpPr>
      <xdr:spPr>
        <a:xfrm>
          <a:off x="16268700" y="721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41</xdr:row>
      <xdr:rowOff>96537</xdr:rowOff>
    </xdr:from>
    <xdr:ext cx="405111" cy="259045"/>
    <xdr:sp macro="" textlink="">
      <xdr:nvSpPr>
        <xdr:cNvPr id="333" name="【認定こども園・幼稚園・保育所】&#10;有形固定資産減価償却率該当値テキスト"/>
        <xdr:cNvSpPr txBox="1"/>
      </xdr:nvSpPr>
      <xdr:spPr>
        <a:xfrm>
          <a:off x="16408400" y="712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22</xdr:col>
      <xdr:colOff>314325</xdr:colOff>
      <xdr:row>40</xdr:row>
      <xdr:rowOff>44450</xdr:rowOff>
    </xdr:from>
    <xdr:to>
      <xdr:col>22</xdr:col>
      <xdr:colOff>415925</xdr:colOff>
      <xdr:row>40</xdr:row>
      <xdr:rowOff>146050</xdr:rowOff>
    </xdr:to>
    <xdr:sp macro="" textlink="">
      <xdr:nvSpPr>
        <xdr:cNvPr id="334" name="円/楕円 333"/>
        <xdr:cNvSpPr/>
      </xdr:nvSpPr>
      <xdr:spPr>
        <a:xfrm>
          <a:off x="15430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40</xdr:row>
      <xdr:rowOff>95250</xdr:rowOff>
    </xdr:from>
    <xdr:to>
      <xdr:col>23</xdr:col>
      <xdr:colOff>517525</xdr:colOff>
      <xdr:row>42</xdr:row>
      <xdr:rowOff>60960</xdr:rowOff>
    </xdr:to>
    <xdr:cxnSp macro="">
      <xdr:nvCxnSpPr>
        <xdr:cNvPr id="335" name="直線コネクタ 334"/>
        <xdr:cNvCxnSpPr/>
      </xdr:nvCxnSpPr>
      <xdr:spPr>
        <a:xfrm>
          <a:off x="15481300" y="6953250"/>
          <a:ext cx="838200" cy="30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37</xdr:row>
      <xdr:rowOff>19702</xdr:rowOff>
    </xdr:from>
    <xdr:ext cx="405111" cy="259045"/>
    <xdr:sp macro="" textlink="">
      <xdr:nvSpPr>
        <xdr:cNvPr id="336" name="n_1aveValue【認定こども園・幼稚園・保育所】&#10;有形固定資産減価償却率"/>
        <xdr:cNvSpPr txBox="1"/>
      </xdr:nvSpPr>
      <xdr:spPr>
        <a:xfrm>
          <a:off x="15266043" y="636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51.5</a:t>
          </a:r>
          <a:endParaRPr kumimoji="1" lang="ja-JP" altLang="en-US" sz="1000" b="1">
            <a:solidFill>
              <a:srgbClr val="000080"/>
            </a:solidFill>
            <a:latin typeface="ＭＳ Ｐゴシック"/>
          </a:endParaRPr>
        </a:p>
      </xdr:txBody>
    </xdr:sp>
    <xdr:clientData/>
  </xdr:oneCellAnchor>
  <xdr:oneCellAnchor>
    <xdr:from>
      <xdr:col>22</xdr:col>
      <xdr:colOff>149868</xdr:colOff>
      <xdr:row>40</xdr:row>
      <xdr:rowOff>137177</xdr:rowOff>
    </xdr:from>
    <xdr:ext cx="405111" cy="259045"/>
    <xdr:sp macro="" textlink="">
      <xdr:nvSpPr>
        <xdr:cNvPr id="337" name="n_1mainValue【認定こども園・幼稚園・保育所】&#10;有形固定資産減価償却率"/>
        <xdr:cNvSpPr txBox="1"/>
      </xdr:nvSpPr>
      <xdr:spPr>
        <a:xfrm>
          <a:off x="15266043"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35.0</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38" name="正方形/長方形 33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39" name="正方形/長方形 33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40" name="正方形/長方形 33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18/22</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41" name="正方形/長方形 34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42" name="正方形/長方形 34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43" name="正方形/長方形 34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44" name="正方形/長方形 34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45" name="正方形/長方形 34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46" name="テキスト ボックス 34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47" name="直線コネクタ 34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348" name="直線コネクタ 347"/>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40</xdr:row>
      <xdr:rowOff>162577</xdr:rowOff>
    </xdr:from>
    <xdr:ext cx="467179" cy="259045"/>
    <xdr:sp macro="" textlink="">
      <xdr:nvSpPr>
        <xdr:cNvPr id="349" name="テキスト ボックス 348"/>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350" name="直線コネクタ 349"/>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38</xdr:row>
      <xdr:rowOff>48277</xdr:rowOff>
    </xdr:from>
    <xdr:ext cx="467179" cy="259045"/>
    <xdr:sp macro="" textlink="">
      <xdr:nvSpPr>
        <xdr:cNvPr id="351" name="テキスト ボックス 350"/>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352" name="直線コネクタ 351"/>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105427</xdr:rowOff>
    </xdr:from>
    <xdr:ext cx="467179" cy="259045"/>
    <xdr:sp macro="" textlink="">
      <xdr:nvSpPr>
        <xdr:cNvPr id="353" name="テキスト ボックス 352"/>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354" name="直線コネクタ 353"/>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162577</xdr:rowOff>
    </xdr:from>
    <xdr:ext cx="467179" cy="259045"/>
    <xdr:sp macro="" textlink="">
      <xdr:nvSpPr>
        <xdr:cNvPr id="355" name="テキスト ボックス 354"/>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56" name="直線コネクタ 35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57" name="テキスト ボックス 356"/>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58"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167640</xdr:rowOff>
    </xdr:from>
    <xdr:to>
      <xdr:col>32</xdr:col>
      <xdr:colOff>186689</xdr:colOff>
      <xdr:row>41</xdr:row>
      <xdr:rowOff>115062</xdr:rowOff>
    </xdr:to>
    <xdr:cxnSp macro="">
      <xdr:nvCxnSpPr>
        <xdr:cNvPr id="359" name="直線コネクタ 358"/>
        <xdr:cNvCxnSpPr/>
      </xdr:nvCxnSpPr>
      <xdr:spPr>
        <a:xfrm flipV="1">
          <a:off x="22160864" y="5996940"/>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118889</xdr:rowOff>
    </xdr:from>
    <xdr:ext cx="469744" cy="259045"/>
    <xdr:sp macro="" textlink="">
      <xdr:nvSpPr>
        <xdr:cNvPr id="360" name="【認定こども園・幼稚園・保育所】&#10;一人当たり面積最小値テキスト"/>
        <xdr:cNvSpPr txBox="1"/>
      </xdr:nvSpPr>
      <xdr:spPr>
        <a:xfrm>
          <a:off x="222504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0.004</a:t>
          </a:r>
          <a:endParaRPr kumimoji="1" lang="ja-JP" altLang="en-US" sz="1000" b="1">
            <a:latin typeface="ＭＳ Ｐゴシック"/>
          </a:endParaRPr>
        </a:p>
      </xdr:txBody>
    </xdr:sp>
    <xdr:clientData/>
  </xdr:oneCellAnchor>
  <xdr:twoCellAnchor>
    <xdr:from>
      <xdr:col>32</xdr:col>
      <xdr:colOff>98425</xdr:colOff>
      <xdr:row>41</xdr:row>
      <xdr:rowOff>115062</xdr:rowOff>
    </xdr:from>
    <xdr:to>
      <xdr:col>32</xdr:col>
      <xdr:colOff>276225</xdr:colOff>
      <xdr:row>41</xdr:row>
      <xdr:rowOff>115062</xdr:rowOff>
    </xdr:to>
    <xdr:cxnSp macro="">
      <xdr:nvCxnSpPr>
        <xdr:cNvPr id="361" name="直線コネクタ 360"/>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33</xdr:row>
      <xdr:rowOff>114317</xdr:rowOff>
    </xdr:from>
    <xdr:ext cx="469744" cy="259045"/>
    <xdr:sp macro="" textlink="">
      <xdr:nvSpPr>
        <xdr:cNvPr id="362" name="【認定こども園・幼稚園・保育所】&#10;一人当たり面積最大値テキスト"/>
        <xdr:cNvSpPr txBox="1"/>
      </xdr:nvSpPr>
      <xdr:spPr>
        <a:xfrm>
          <a:off x="22250400" y="577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0.255</a:t>
          </a:r>
          <a:endParaRPr kumimoji="1" lang="ja-JP" altLang="en-US" sz="1000" b="1">
            <a:latin typeface="ＭＳ Ｐゴシック"/>
          </a:endParaRPr>
        </a:p>
      </xdr:txBody>
    </xdr:sp>
    <xdr:clientData/>
  </xdr:oneCellAnchor>
  <xdr:twoCellAnchor>
    <xdr:from>
      <xdr:col>32</xdr:col>
      <xdr:colOff>98425</xdr:colOff>
      <xdr:row>34</xdr:row>
      <xdr:rowOff>167640</xdr:rowOff>
    </xdr:from>
    <xdr:to>
      <xdr:col>32</xdr:col>
      <xdr:colOff>276225</xdr:colOff>
      <xdr:row>34</xdr:row>
      <xdr:rowOff>167640</xdr:rowOff>
    </xdr:to>
    <xdr:cxnSp macro="">
      <xdr:nvCxnSpPr>
        <xdr:cNvPr id="363" name="直線コネクタ 362"/>
        <xdr:cNvCxnSpPr/>
      </xdr:nvCxnSpPr>
      <xdr:spPr>
        <a:xfrm>
          <a:off x="22072600" y="5996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38</xdr:row>
      <xdr:rowOff>109999</xdr:rowOff>
    </xdr:from>
    <xdr:ext cx="469744" cy="259045"/>
    <xdr:sp macro="" textlink="">
      <xdr:nvSpPr>
        <xdr:cNvPr id="364" name="【認定こども園・幼稚園・保育所】&#10;一人当たり面積平均値テキスト"/>
        <xdr:cNvSpPr txBox="1"/>
      </xdr:nvSpPr>
      <xdr:spPr>
        <a:xfrm>
          <a:off x="22250400" y="6625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0.074</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87122</xdr:rowOff>
    </xdr:from>
    <xdr:to>
      <xdr:col>32</xdr:col>
      <xdr:colOff>238125</xdr:colOff>
      <xdr:row>40</xdr:row>
      <xdr:rowOff>17272</xdr:rowOff>
    </xdr:to>
    <xdr:sp macro="" textlink="">
      <xdr:nvSpPr>
        <xdr:cNvPr id="365" name="フローチャート : 判断 364"/>
        <xdr:cNvSpPr/>
      </xdr:nvSpPr>
      <xdr:spPr>
        <a:xfrm>
          <a:off x="221107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39</xdr:row>
      <xdr:rowOff>96266</xdr:rowOff>
    </xdr:from>
    <xdr:to>
      <xdr:col>31</xdr:col>
      <xdr:colOff>85725</xdr:colOff>
      <xdr:row>40</xdr:row>
      <xdr:rowOff>26416</xdr:rowOff>
    </xdr:to>
    <xdr:sp macro="" textlink="">
      <xdr:nvSpPr>
        <xdr:cNvPr id="366" name="フローチャート : 判断 365"/>
        <xdr:cNvSpPr/>
      </xdr:nvSpPr>
      <xdr:spPr>
        <a:xfrm>
          <a:off x="21272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67" name="テキスト ボックス 36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68" name="テキスト ボックス 36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69" name="テキスト ボックス 36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70" name="テキスト ボックス 36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71" name="テキスト ボックス 37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40</xdr:row>
      <xdr:rowOff>157988</xdr:rowOff>
    </xdr:from>
    <xdr:to>
      <xdr:col>32</xdr:col>
      <xdr:colOff>238125</xdr:colOff>
      <xdr:row>41</xdr:row>
      <xdr:rowOff>88138</xdr:rowOff>
    </xdr:to>
    <xdr:sp macro="" textlink="">
      <xdr:nvSpPr>
        <xdr:cNvPr id="372" name="円/楕円 371"/>
        <xdr:cNvSpPr/>
      </xdr:nvSpPr>
      <xdr:spPr>
        <a:xfrm>
          <a:off x="221107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40</xdr:row>
      <xdr:rowOff>72915</xdr:rowOff>
    </xdr:from>
    <xdr:ext cx="469744" cy="259045"/>
    <xdr:sp macro="" textlink="">
      <xdr:nvSpPr>
        <xdr:cNvPr id="373" name="【認定こども園・幼稚園・保育所】&#10;一人当たり面積該当値テキスト"/>
        <xdr:cNvSpPr txBox="1"/>
      </xdr:nvSpPr>
      <xdr:spPr>
        <a:xfrm>
          <a:off x="22250400" y="693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0.021</a:t>
          </a:r>
          <a:endParaRPr kumimoji="1" lang="ja-JP" altLang="en-US" sz="1000" b="1">
            <a:solidFill>
              <a:srgbClr val="FF0000"/>
            </a:solidFill>
            <a:latin typeface="ＭＳ Ｐゴシック"/>
          </a:endParaRPr>
        </a:p>
      </xdr:txBody>
    </xdr:sp>
    <xdr:clientData/>
  </xdr:oneCellAnchor>
  <xdr:twoCellAnchor>
    <xdr:from>
      <xdr:col>30</xdr:col>
      <xdr:colOff>669925</xdr:colOff>
      <xdr:row>40</xdr:row>
      <xdr:rowOff>107696</xdr:rowOff>
    </xdr:from>
    <xdr:to>
      <xdr:col>31</xdr:col>
      <xdr:colOff>85725</xdr:colOff>
      <xdr:row>41</xdr:row>
      <xdr:rowOff>37846</xdr:rowOff>
    </xdr:to>
    <xdr:sp macro="" textlink="">
      <xdr:nvSpPr>
        <xdr:cNvPr id="374" name="円/楕円 373"/>
        <xdr:cNvSpPr/>
      </xdr:nvSpPr>
      <xdr:spPr>
        <a:xfrm>
          <a:off x="21272500" y="6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40</xdr:row>
      <xdr:rowOff>158496</xdr:rowOff>
    </xdr:from>
    <xdr:to>
      <xdr:col>32</xdr:col>
      <xdr:colOff>187325</xdr:colOff>
      <xdr:row>41</xdr:row>
      <xdr:rowOff>37338</xdr:rowOff>
    </xdr:to>
    <xdr:cxnSp macro="">
      <xdr:nvCxnSpPr>
        <xdr:cNvPr id="375" name="直線コネクタ 374"/>
        <xdr:cNvCxnSpPr/>
      </xdr:nvCxnSpPr>
      <xdr:spPr>
        <a:xfrm>
          <a:off x="21323300" y="701649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38</xdr:row>
      <xdr:rowOff>42943</xdr:rowOff>
    </xdr:from>
    <xdr:ext cx="469744" cy="259045"/>
    <xdr:sp macro="" textlink="">
      <xdr:nvSpPr>
        <xdr:cNvPr id="376" name="n_1aveValue【認定こども園・幼稚園・保育所】&#10;一人当たり面積"/>
        <xdr:cNvSpPr txBox="1"/>
      </xdr:nvSpPr>
      <xdr:spPr>
        <a:xfrm>
          <a:off x="21075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0.072</a:t>
          </a:r>
          <a:endParaRPr kumimoji="1" lang="ja-JP" altLang="en-US" sz="1000" b="1">
            <a:solidFill>
              <a:srgbClr val="000080"/>
            </a:solidFill>
            <a:latin typeface="ＭＳ Ｐゴシック"/>
          </a:endParaRPr>
        </a:p>
      </xdr:txBody>
    </xdr:sp>
    <xdr:clientData/>
  </xdr:oneCellAnchor>
  <xdr:oneCellAnchor>
    <xdr:from>
      <xdr:col>30</xdr:col>
      <xdr:colOff>473152</xdr:colOff>
      <xdr:row>41</xdr:row>
      <xdr:rowOff>28973</xdr:rowOff>
    </xdr:from>
    <xdr:ext cx="469744" cy="259045"/>
    <xdr:sp macro="" textlink="">
      <xdr:nvSpPr>
        <xdr:cNvPr id="377" name="n_1mainValue【認定こども園・幼稚園・保育所】&#10;一人当たり面積"/>
        <xdr:cNvSpPr txBox="1"/>
      </xdr:nvSpPr>
      <xdr:spPr>
        <a:xfrm>
          <a:off x="21075727" y="705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0.032</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78" name="正方形/長方形 37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79" name="正方形/長方形 37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80" name="正方形/長方形 37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9/22</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81" name="正方形/長方形 38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82" name="正方形/長方形 38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83" name="正方形/長方形 38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84" name="正方形/長方形 38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85" name="正方形/長方形 38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86" name="テキスト ボックス 38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87" name="直線コネクタ 38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88" name="テキスト ボックス 387"/>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89" name="直線コネクタ 38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90" name="テキスト ボックス 389"/>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91" name="直線コネクタ 39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92" name="テキスト ボックス 39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93" name="直線コネクタ 39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94" name="テキスト ボックス 39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95" name="直線コネクタ 39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96" name="テキスト ボックス 39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97" name="直線コネクタ 39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98" name="テキスト ボックス 39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99" name="直線コネクタ 39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400" name="テキスト ボックス 39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0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30480</xdr:rowOff>
    </xdr:from>
    <xdr:to>
      <xdr:col>23</xdr:col>
      <xdr:colOff>516889</xdr:colOff>
      <xdr:row>63</xdr:row>
      <xdr:rowOff>106680</xdr:rowOff>
    </xdr:to>
    <xdr:cxnSp macro="">
      <xdr:nvCxnSpPr>
        <xdr:cNvPr id="402" name="直線コネクタ 401"/>
        <xdr:cNvCxnSpPr/>
      </xdr:nvCxnSpPr>
      <xdr:spPr>
        <a:xfrm flipV="1">
          <a:off x="16318864" y="963168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110507</xdr:rowOff>
    </xdr:from>
    <xdr:ext cx="405111" cy="259045"/>
    <xdr:sp macro="" textlink="">
      <xdr:nvSpPr>
        <xdr:cNvPr id="403" name="【学校施設】&#10;有形固定資産減価償却率最小値テキスト"/>
        <xdr:cNvSpPr txBox="1"/>
      </xdr:nvSpPr>
      <xdr:spPr>
        <a:xfrm>
          <a:off x="16408400" y="1091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43.7</a:t>
          </a:r>
          <a:endParaRPr kumimoji="1" lang="ja-JP" altLang="en-US" sz="1000" b="1">
            <a:latin typeface="ＭＳ Ｐゴシック"/>
          </a:endParaRPr>
        </a:p>
      </xdr:txBody>
    </xdr:sp>
    <xdr:clientData/>
  </xdr:oneCellAnchor>
  <xdr:twoCellAnchor>
    <xdr:from>
      <xdr:col>23</xdr:col>
      <xdr:colOff>428625</xdr:colOff>
      <xdr:row>63</xdr:row>
      <xdr:rowOff>106680</xdr:rowOff>
    </xdr:from>
    <xdr:to>
      <xdr:col>23</xdr:col>
      <xdr:colOff>606425</xdr:colOff>
      <xdr:row>63</xdr:row>
      <xdr:rowOff>106680</xdr:rowOff>
    </xdr:to>
    <xdr:cxnSp macro="">
      <xdr:nvCxnSpPr>
        <xdr:cNvPr id="404" name="直線コネクタ 403"/>
        <xdr:cNvCxnSpPr/>
      </xdr:nvCxnSpPr>
      <xdr:spPr>
        <a:xfrm>
          <a:off x="16230600" y="1090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148607</xdr:rowOff>
    </xdr:from>
    <xdr:ext cx="405111" cy="259045"/>
    <xdr:sp macro="" textlink="">
      <xdr:nvSpPr>
        <xdr:cNvPr id="405" name="【学校施設】&#10;有形固定資産減価償却率最大値テキスト"/>
        <xdr:cNvSpPr txBox="1"/>
      </xdr:nvSpPr>
      <xdr:spPr>
        <a:xfrm>
          <a:off x="16408400" y="940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77.2</a:t>
          </a:r>
          <a:endParaRPr kumimoji="1" lang="ja-JP" altLang="en-US" sz="1000" b="1">
            <a:latin typeface="ＭＳ Ｐゴシック"/>
          </a:endParaRPr>
        </a:p>
      </xdr:txBody>
    </xdr:sp>
    <xdr:clientData/>
  </xdr:oneCellAnchor>
  <xdr:twoCellAnchor>
    <xdr:from>
      <xdr:col>23</xdr:col>
      <xdr:colOff>428625</xdr:colOff>
      <xdr:row>56</xdr:row>
      <xdr:rowOff>30480</xdr:rowOff>
    </xdr:from>
    <xdr:to>
      <xdr:col>23</xdr:col>
      <xdr:colOff>606425</xdr:colOff>
      <xdr:row>56</xdr:row>
      <xdr:rowOff>30480</xdr:rowOff>
    </xdr:to>
    <xdr:cxnSp macro="">
      <xdr:nvCxnSpPr>
        <xdr:cNvPr id="406" name="直線コネクタ 405"/>
        <xdr:cNvCxnSpPr/>
      </xdr:nvCxnSpPr>
      <xdr:spPr>
        <a:xfrm>
          <a:off x="16230600" y="963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11447</xdr:rowOff>
    </xdr:from>
    <xdr:ext cx="405111" cy="259045"/>
    <xdr:sp macro="" textlink="">
      <xdr:nvSpPr>
        <xdr:cNvPr id="407" name="【学校施設】&#10;有形固定資産減価償却率平均値テキスト"/>
        <xdr:cNvSpPr txBox="1"/>
      </xdr:nvSpPr>
      <xdr:spPr>
        <a:xfrm>
          <a:off x="16408400" y="10126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62.3</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33020</xdr:rowOff>
    </xdr:from>
    <xdr:to>
      <xdr:col>23</xdr:col>
      <xdr:colOff>568325</xdr:colOff>
      <xdr:row>59</xdr:row>
      <xdr:rowOff>134620</xdr:rowOff>
    </xdr:to>
    <xdr:sp macro="" textlink="">
      <xdr:nvSpPr>
        <xdr:cNvPr id="408" name="フローチャート : 判断 407"/>
        <xdr:cNvSpPr/>
      </xdr:nvSpPr>
      <xdr:spPr>
        <a:xfrm>
          <a:off x="16268700" y="1014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21590</xdr:rowOff>
    </xdr:from>
    <xdr:to>
      <xdr:col>22</xdr:col>
      <xdr:colOff>415925</xdr:colOff>
      <xdr:row>59</xdr:row>
      <xdr:rowOff>123190</xdr:rowOff>
    </xdr:to>
    <xdr:sp macro="" textlink="">
      <xdr:nvSpPr>
        <xdr:cNvPr id="409" name="フローチャート : 判断 408"/>
        <xdr:cNvSpPr/>
      </xdr:nvSpPr>
      <xdr:spPr>
        <a:xfrm>
          <a:off x="15430500" y="1013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10" name="テキスト ボックス 40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11" name="テキスト ボックス 41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12" name="テキスト ボックス 41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13" name="テキスト ボックス 41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14" name="テキスト ボックス 41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52070</xdr:rowOff>
    </xdr:from>
    <xdr:to>
      <xdr:col>23</xdr:col>
      <xdr:colOff>568325</xdr:colOff>
      <xdr:row>58</xdr:row>
      <xdr:rowOff>153670</xdr:rowOff>
    </xdr:to>
    <xdr:sp macro="" textlink="">
      <xdr:nvSpPr>
        <xdr:cNvPr id="415" name="円/楕円 414"/>
        <xdr:cNvSpPr/>
      </xdr:nvSpPr>
      <xdr:spPr>
        <a:xfrm>
          <a:off x="162687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57</xdr:row>
      <xdr:rowOff>74947</xdr:rowOff>
    </xdr:from>
    <xdr:ext cx="405111" cy="259045"/>
    <xdr:sp macro="" textlink="">
      <xdr:nvSpPr>
        <xdr:cNvPr id="416" name="【学校施設】&#10;有形固定資産減価償却率該当値テキスト"/>
        <xdr:cNvSpPr txBox="1"/>
      </xdr:nvSpPr>
      <xdr:spPr>
        <a:xfrm>
          <a:off x="16408400"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66.3</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116840</xdr:rowOff>
    </xdr:from>
    <xdr:to>
      <xdr:col>22</xdr:col>
      <xdr:colOff>415925</xdr:colOff>
      <xdr:row>59</xdr:row>
      <xdr:rowOff>46990</xdr:rowOff>
    </xdr:to>
    <xdr:sp macro="" textlink="">
      <xdr:nvSpPr>
        <xdr:cNvPr id="417" name="円/楕円 416"/>
        <xdr:cNvSpPr/>
      </xdr:nvSpPr>
      <xdr:spPr>
        <a:xfrm>
          <a:off x="15430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58</xdr:row>
      <xdr:rowOff>102870</xdr:rowOff>
    </xdr:from>
    <xdr:to>
      <xdr:col>23</xdr:col>
      <xdr:colOff>517525</xdr:colOff>
      <xdr:row>58</xdr:row>
      <xdr:rowOff>167640</xdr:rowOff>
    </xdr:to>
    <xdr:cxnSp macro="">
      <xdr:nvCxnSpPr>
        <xdr:cNvPr id="418" name="直線コネクタ 417"/>
        <xdr:cNvCxnSpPr/>
      </xdr:nvCxnSpPr>
      <xdr:spPr>
        <a:xfrm flipV="1">
          <a:off x="15481300" y="1004697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59</xdr:row>
      <xdr:rowOff>114317</xdr:rowOff>
    </xdr:from>
    <xdr:ext cx="405111" cy="259045"/>
    <xdr:sp macro="" textlink="">
      <xdr:nvSpPr>
        <xdr:cNvPr id="419" name="n_1aveValue【学校施設】&#10;有形固定資産減価償却率"/>
        <xdr:cNvSpPr txBox="1"/>
      </xdr:nvSpPr>
      <xdr:spPr>
        <a:xfrm>
          <a:off x="15266043"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62.6</a:t>
          </a:r>
          <a:endParaRPr kumimoji="1" lang="ja-JP" altLang="en-US" sz="1000" b="1">
            <a:solidFill>
              <a:srgbClr val="000080"/>
            </a:solidFill>
            <a:latin typeface="ＭＳ Ｐゴシック"/>
          </a:endParaRPr>
        </a:p>
      </xdr:txBody>
    </xdr:sp>
    <xdr:clientData/>
  </xdr:oneCellAnchor>
  <xdr:oneCellAnchor>
    <xdr:from>
      <xdr:col>22</xdr:col>
      <xdr:colOff>149868</xdr:colOff>
      <xdr:row>57</xdr:row>
      <xdr:rowOff>63517</xdr:rowOff>
    </xdr:from>
    <xdr:ext cx="405111" cy="259045"/>
    <xdr:sp macro="" textlink="">
      <xdr:nvSpPr>
        <xdr:cNvPr id="420" name="n_1mainValue【学校施設】&#10;有形固定資産減価償却率"/>
        <xdr:cNvSpPr txBox="1"/>
      </xdr:nvSpPr>
      <xdr:spPr>
        <a:xfrm>
          <a:off x="15266043"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64.6</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21" name="正方形/長方形 42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22" name="正方形/長方形 42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23" name="正方形/長方形 42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24" name="正方形/長方形 42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25" name="正方形/長方形 42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26" name="正方形/長方形 42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27" name="正方形/長方形 42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28" name="正方形/長方形 42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29" name="テキスト ボックス 42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30" name="直線コネクタ 42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31" name="テキスト ボックス 430"/>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0</xdr:rowOff>
    </xdr:from>
    <xdr:to>
      <xdr:col>33</xdr:col>
      <xdr:colOff>314325</xdr:colOff>
      <xdr:row>64</xdr:row>
      <xdr:rowOff>0</xdr:rowOff>
    </xdr:to>
    <xdr:cxnSp macro="">
      <xdr:nvCxnSpPr>
        <xdr:cNvPr id="432" name="直線コネクタ 431"/>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433" name="テキスト ボックス 432"/>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434" name="直線コネクタ 433"/>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435" name="テキスト ボックス 434"/>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436" name="直線コネクタ 435"/>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437" name="テキスト ボックス 436"/>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438" name="直線コネクタ 437"/>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439" name="テキスト ボックス 438"/>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40" name="直線コネクタ 43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41" name="テキスト ボックス 44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4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123444</xdr:rowOff>
    </xdr:from>
    <xdr:to>
      <xdr:col>32</xdr:col>
      <xdr:colOff>186689</xdr:colOff>
      <xdr:row>63</xdr:row>
      <xdr:rowOff>167792</xdr:rowOff>
    </xdr:to>
    <xdr:cxnSp macro="">
      <xdr:nvCxnSpPr>
        <xdr:cNvPr id="443" name="直線コネクタ 442"/>
        <xdr:cNvCxnSpPr/>
      </xdr:nvCxnSpPr>
      <xdr:spPr>
        <a:xfrm flipV="1">
          <a:off x="22160864" y="9553194"/>
          <a:ext cx="0" cy="1415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169</xdr:rowOff>
    </xdr:from>
    <xdr:ext cx="469744" cy="259045"/>
    <xdr:sp macro="" textlink="">
      <xdr:nvSpPr>
        <xdr:cNvPr id="444" name="【学校施設】&#10;一人当たり面積最小値テキスト"/>
        <xdr:cNvSpPr txBox="1"/>
      </xdr:nvSpPr>
      <xdr:spPr>
        <a:xfrm>
          <a:off x="22250400" y="109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1.008</a:t>
          </a:r>
          <a:endParaRPr kumimoji="1" lang="ja-JP" altLang="en-US" sz="1000" b="1">
            <a:latin typeface="ＭＳ Ｐゴシック"/>
          </a:endParaRPr>
        </a:p>
      </xdr:txBody>
    </xdr:sp>
    <xdr:clientData/>
  </xdr:oneCellAnchor>
  <xdr:twoCellAnchor>
    <xdr:from>
      <xdr:col>32</xdr:col>
      <xdr:colOff>98425</xdr:colOff>
      <xdr:row>63</xdr:row>
      <xdr:rowOff>167792</xdr:rowOff>
    </xdr:from>
    <xdr:to>
      <xdr:col>32</xdr:col>
      <xdr:colOff>276225</xdr:colOff>
      <xdr:row>63</xdr:row>
      <xdr:rowOff>167792</xdr:rowOff>
    </xdr:to>
    <xdr:cxnSp macro="">
      <xdr:nvCxnSpPr>
        <xdr:cNvPr id="445" name="直線コネクタ 444"/>
        <xdr:cNvCxnSpPr/>
      </xdr:nvCxnSpPr>
      <xdr:spPr>
        <a:xfrm>
          <a:off x="22072600" y="109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70121</xdr:rowOff>
    </xdr:from>
    <xdr:ext cx="469744" cy="259045"/>
    <xdr:sp macro="" textlink="">
      <xdr:nvSpPr>
        <xdr:cNvPr id="446" name="【学校施設】&#10;一人当たり面積最大値テキスト"/>
        <xdr:cNvSpPr txBox="1"/>
      </xdr:nvSpPr>
      <xdr:spPr>
        <a:xfrm>
          <a:off x="22250400" y="9328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4.105</a:t>
          </a:r>
          <a:endParaRPr kumimoji="1" lang="ja-JP" altLang="en-US" sz="1000" b="1">
            <a:latin typeface="ＭＳ Ｐゴシック"/>
          </a:endParaRPr>
        </a:p>
      </xdr:txBody>
    </xdr:sp>
    <xdr:clientData/>
  </xdr:oneCellAnchor>
  <xdr:twoCellAnchor>
    <xdr:from>
      <xdr:col>32</xdr:col>
      <xdr:colOff>98425</xdr:colOff>
      <xdr:row>55</xdr:row>
      <xdr:rowOff>123444</xdr:rowOff>
    </xdr:from>
    <xdr:to>
      <xdr:col>32</xdr:col>
      <xdr:colOff>276225</xdr:colOff>
      <xdr:row>55</xdr:row>
      <xdr:rowOff>123444</xdr:rowOff>
    </xdr:to>
    <xdr:cxnSp macro="">
      <xdr:nvCxnSpPr>
        <xdr:cNvPr id="447" name="直線コネクタ 446"/>
        <xdr:cNvCxnSpPr/>
      </xdr:nvCxnSpPr>
      <xdr:spPr>
        <a:xfrm>
          <a:off x="22072600" y="955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50258</xdr:rowOff>
    </xdr:from>
    <xdr:ext cx="469744" cy="259045"/>
    <xdr:sp macro="" textlink="">
      <xdr:nvSpPr>
        <xdr:cNvPr id="448" name="【学校施設】&#10;一人当たり面積平均値テキスト"/>
        <xdr:cNvSpPr txBox="1"/>
      </xdr:nvSpPr>
      <xdr:spPr>
        <a:xfrm>
          <a:off x="22250400" y="10508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1.579</a:t>
          </a:r>
          <a:endParaRPr kumimoji="1" lang="ja-JP" altLang="en-US" sz="1000" b="1">
            <a:solidFill>
              <a:srgbClr val="000080"/>
            </a:solidFill>
            <a:latin typeface="ＭＳ Ｐゴシック"/>
          </a:endParaRPr>
        </a:p>
      </xdr:txBody>
    </xdr:sp>
    <xdr:clientData/>
  </xdr:oneCellAnchor>
  <xdr:twoCellAnchor>
    <xdr:from>
      <xdr:col>32</xdr:col>
      <xdr:colOff>136525</xdr:colOff>
      <xdr:row>62</xdr:row>
      <xdr:rowOff>27381</xdr:rowOff>
    </xdr:from>
    <xdr:to>
      <xdr:col>32</xdr:col>
      <xdr:colOff>238125</xdr:colOff>
      <xdr:row>62</xdr:row>
      <xdr:rowOff>128981</xdr:rowOff>
    </xdr:to>
    <xdr:sp macro="" textlink="">
      <xdr:nvSpPr>
        <xdr:cNvPr id="449" name="フローチャート : 判断 448"/>
        <xdr:cNvSpPr/>
      </xdr:nvSpPr>
      <xdr:spPr>
        <a:xfrm>
          <a:off x="22110700" y="1065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62</xdr:row>
      <xdr:rowOff>21437</xdr:rowOff>
    </xdr:from>
    <xdr:to>
      <xdr:col>31</xdr:col>
      <xdr:colOff>85725</xdr:colOff>
      <xdr:row>62</xdr:row>
      <xdr:rowOff>123037</xdr:rowOff>
    </xdr:to>
    <xdr:sp macro="" textlink="">
      <xdr:nvSpPr>
        <xdr:cNvPr id="450" name="フローチャート : 判断 449"/>
        <xdr:cNvSpPr/>
      </xdr:nvSpPr>
      <xdr:spPr>
        <a:xfrm>
          <a:off x="21272500" y="1065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51" name="テキスト ボックス 45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52" name="テキスト ボックス 45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53" name="テキスト ボックス 45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54" name="テキスト ボックス 45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55" name="テキスト ボックス 45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62</xdr:row>
      <xdr:rowOff>57099</xdr:rowOff>
    </xdr:from>
    <xdr:to>
      <xdr:col>32</xdr:col>
      <xdr:colOff>238125</xdr:colOff>
      <xdr:row>62</xdr:row>
      <xdr:rowOff>158699</xdr:rowOff>
    </xdr:to>
    <xdr:sp macro="" textlink="">
      <xdr:nvSpPr>
        <xdr:cNvPr id="456" name="円/楕円 455"/>
        <xdr:cNvSpPr/>
      </xdr:nvSpPr>
      <xdr:spPr>
        <a:xfrm>
          <a:off x="22110700" y="1068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62</xdr:row>
      <xdr:rowOff>35526</xdr:rowOff>
    </xdr:from>
    <xdr:ext cx="469744" cy="259045"/>
    <xdr:sp macro="" textlink="">
      <xdr:nvSpPr>
        <xdr:cNvPr id="457" name="【学校施設】&#10;一人当たり面積該当値テキスト"/>
        <xdr:cNvSpPr txBox="1"/>
      </xdr:nvSpPr>
      <xdr:spPr>
        <a:xfrm>
          <a:off x="22250400" y="1066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1.514</a:t>
          </a:r>
          <a:endParaRPr kumimoji="1" lang="ja-JP" altLang="en-US" sz="1000" b="1">
            <a:solidFill>
              <a:srgbClr val="FF0000"/>
            </a:solidFill>
            <a:latin typeface="ＭＳ Ｐゴシック"/>
          </a:endParaRPr>
        </a:p>
      </xdr:txBody>
    </xdr:sp>
    <xdr:clientData/>
  </xdr:oneCellAnchor>
  <xdr:twoCellAnchor>
    <xdr:from>
      <xdr:col>30</xdr:col>
      <xdr:colOff>669925</xdr:colOff>
      <xdr:row>62</xdr:row>
      <xdr:rowOff>56185</xdr:rowOff>
    </xdr:from>
    <xdr:to>
      <xdr:col>31</xdr:col>
      <xdr:colOff>85725</xdr:colOff>
      <xdr:row>62</xdr:row>
      <xdr:rowOff>157785</xdr:rowOff>
    </xdr:to>
    <xdr:sp macro="" textlink="">
      <xdr:nvSpPr>
        <xdr:cNvPr id="458" name="円/楕円 457"/>
        <xdr:cNvSpPr/>
      </xdr:nvSpPr>
      <xdr:spPr>
        <a:xfrm>
          <a:off x="21272500" y="1068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62</xdr:row>
      <xdr:rowOff>106985</xdr:rowOff>
    </xdr:from>
    <xdr:to>
      <xdr:col>32</xdr:col>
      <xdr:colOff>187325</xdr:colOff>
      <xdr:row>62</xdr:row>
      <xdr:rowOff>107899</xdr:rowOff>
    </xdr:to>
    <xdr:cxnSp macro="">
      <xdr:nvCxnSpPr>
        <xdr:cNvPr id="459" name="直線コネクタ 458"/>
        <xdr:cNvCxnSpPr/>
      </xdr:nvCxnSpPr>
      <xdr:spPr>
        <a:xfrm>
          <a:off x="21323300" y="10736885"/>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60</xdr:row>
      <xdr:rowOff>139564</xdr:rowOff>
    </xdr:from>
    <xdr:ext cx="469744" cy="259045"/>
    <xdr:sp macro="" textlink="">
      <xdr:nvSpPr>
        <xdr:cNvPr id="460" name="n_1aveValue【学校施設】&#10;一人当たり面積"/>
        <xdr:cNvSpPr txBox="1"/>
      </xdr:nvSpPr>
      <xdr:spPr>
        <a:xfrm>
          <a:off x="21075727" y="1042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1.592</a:t>
          </a:r>
          <a:endParaRPr kumimoji="1" lang="ja-JP" altLang="en-US" sz="1000" b="1">
            <a:solidFill>
              <a:srgbClr val="000080"/>
            </a:solidFill>
            <a:latin typeface="ＭＳ Ｐゴシック"/>
          </a:endParaRPr>
        </a:p>
      </xdr:txBody>
    </xdr:sp>
    <xdr:clientData/>
  </xdr:oneCellAnchor>
  <xdr:oneCellAnchor>
    <xdr:from>
      <xdr:col>30</xdr:col>
      <xdr:colOff>473152</xdr:colOff>
      <xdr:row>62</xdr:row>
      <xdr:rowOff>148912</xdr:rowOff>
    </xdr:from>
    <xdr:ext cx="469744" cy="259045"/>
    <xdr:sp macro="" textlink="">
      <xdr:nvSpPr>
        <xdr:cNvPr id="461" name="n_1mainValue【学校施設】&#10;一人当たり面積"/>
        <xdr:cNvSpPr txBox="1"/>
      </xdr:nvSpPr>
      <xdr:spPr>
        <a:xfrm>
          <a:off x="21075727" y="1077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1.516</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62" name="正方形/長方形 46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63" name="正方形/長方形 46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64" name="正方形/長方形 46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8/15</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65" name="正方形/長方形 46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66" name="正方形/長方形 46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67" name="正方形/長方形 46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68" name="正方形/長方形 46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69" name="正方形/長方形 46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70" name="テキスト ボックス 46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71" name="直線コネクタ 47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72" name="テキスト ボックス 471"/>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73" name="直線コネクタ 47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74" name="テキスト ボックス 473"/>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75" name="直線コネクタ 47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76" name="テキスト ボックス 47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77" name="直線コネクタ 47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78" name="テキスト ボックス 47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79" name="直線コネクタ 47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80" name="テキスト ボックス 47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81" name="直線コネクタ 48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82" name="テキスト ボックス 481"/>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83" name="直線コネクタ 48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84" name="テキスト ボックス 483"/>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8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133350</xdr:rowOff>
    </xdr:from>
    <xdr:to>
      <xdr:col>23</xdr:col>
      <xdr:colOff>516889</xdr:colOff>
      <xdr:row>85</xdr:row>
      <xdr:rowOff>93345</xdr:rowOff>
    </xdr:to>
    <xdr:cxnSp macro="">
      <xdr:nvCxnSpPr>
        <xdr:cNvPr id="486" name="直線コネクタ 485"/>
        <xdr:cNvCxnSpPr/>
      </xdr:nvCxnSpPr>
      <xdr:spPr>
        <a:xfrm flipV="1">
          <a:off x="16318864" y="133350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97172</xdr:rowOff>
    </xdr:from>
    <xdr:ext cx="405111" cy="259045"/>
    <xdr:sp macro="" textlink="">
      <xdr:nvSpPr>
        <xdr:cNvPr id="487" name="【児童館】&#10;有形固定資産減価償却率最小値テキスト"/>
        <xdr:cNvSpPr txBox="1"/>
      </xdr:nvSpPr>
      <xdr:spPr>
        <a:xfrm>
          <a:off x="16408400"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30.1</a:t>
          </a:r>
          <a:endParaRPr kumimoji="1" lang="ja-JP" altLang="en-US" sz="1000" b="1">
            <a:latin typeface="ＭＳ Ｐゴシック"/>
          </a:endParaRPr>
        </a:p>
      </xdr:txBody>
    </xdr:sp>
    <xdr:clientData/>
  </xdr:oneCellAnchor>
  <xdr:twoCellAnchor>
    <xdr:from>
      <xdr:col>23</xdr:col>
      <xdr:colOff>428625</xdr:colOff>
      <xdr:row>85</xdr:row>
      <xdr:rowOff>93345</xdr:rowOff>
    </xdr:from>
    <xdr:to>
      <xdr:col>23</xdr:col>
      <xdr:colOff>606425</xdr:colOff>
      <xdr:row>85</xdr:row>
      <xdr:rowOff>93345</xdr:rowOff>
    </xdr:to>
    <xdr:cxnSp macro="">
      <xdr:nvCxnSpPr>
        <xdr:cNvPr id="488" name="直線コネクタ 487"/>
        <xdr:cNvCxnSpPr/>
      </xdr:nvCxnSpPr>
      <xdr:spPr>
        <a:xfrm>
          <a:off x="16230600" y="14666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80027</xdr:rowOff>
    </xdr:from>
    <xdr:ext cx="469744" cy="259045"/>
    <xdr:sp macro="" textlink="">
      <xdr:nvSpPr>
        <xdr:cNvPr id="489" name="【児童館】&#10;有形固定資産減価償却率最大値テキスト"/>
        <xdr:cNvSpPr txBox="1"/>
      </xdr:nvSpPr>
      <xdr:spPr>
        <a:xfrm>
          <a:off x="16408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490" name="直線コネクタ 489"/>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151147</xdr:rowOff>
    </xdr:from>
    <xdr:ext cx="405111" cy="259045"/>
    <xdr:sp macro="" textlink="">
      <xdr:nvSpPr>
        <xdr:cNvPr id="491" name="【児童館】&#10;有形固定資産減価償却率平均値テキスト"/>
        <xdr:cNvSpPr txBox="1"/>
      </xdr:nvSpPr>
      <xdr:spPr>
        <a:xfrm>
          <a:off x="164084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52.6</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128270</xdr:rowOff>
    </xdr:from>
    <xdr:to>
      <xdr:col>23</xdr:col>
      <xdr:colOff>568325</xdr:colOff>
      <xdr:row>83</xdr:row>
      <xdr:rowOff>58420</xdr:rowOff>
    </xdr:to>
    <xdr:sp macro="" textlink="">
      <xdr:nvSpPr>
        <xdr:cNvPr id="492" name="フローチャート : 判断 491"/>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83</xdr:row>
      <xdr:rowOff>105411</xdr:rowOff>
    </xdr:from>
    <xdr:to>
      <xdr:col>22</xdr:col>
      <xdr:colOff>415925</xdr:colOff>
      <xdr:row>84</xdr:row>
      <xdr:rowOff>35561</xdr:rowOff>
    </xdr:to>
    <xdr:sp macro="" textlink="">
      <xdr:nvSpPr>
        <xdr:cNvPr id="493" name="フローチャート : 判断 492"/>
        <xdr:cNvSpPr/>
      </xdr:nvSpPr>
      <xdr:spPr>
        <a:xfrm>
          <a:off x="15430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94" name="テキスト ボックス 49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95" name="テキスト ボックス 49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96" name="テキスト ボックス 49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97" name="テキスト ボックス 49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98" name="テキスト ボックス 49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83</xdr:row>
      <xdr:rowOff>21589</xdr:rowOff>
    </xdr:from>
    <xdr:to>
      <xdr:col>23</xdr:col>
      <xdr:colOff>568325</xdr:colOff>
      <xdr:row>83</xdr:row>
      <xdr:rowOff>123189</xdr:rowOff>
    </xdr:to>
    <xdr:sp macro="" textlink="">
      <xdr:nvSpPr>
        <xdr:cNvPr id="499" name="円/楕円 498"/>
        <xdr:cNvSpPr/>
      </xdr:nvSpPr>
      <xdr:spPr>
        <a:xfrm>
          <a:off x="162687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83</xdr:row>
      <xdr:rowOff>16</xdr:rowOff>
    </xdr:from>
    <xdr:ext cx="405111" cy="259045"/>
    <xdr:sp macro="" textlink="">
      <xdr:nvSpPr>
        <xdr:cNvPr id="500" name="【児童館】&#10;有形固定資産減価償却率該当値テキスト"/>
        <xdr:cNvSpPr txBox="1"/>
      </xdr:nvSpPr>
      <xdr:spPr>
        <a:xfrm>
          <a:off x="16408400"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49.2</a:t>
          </a:r>
          <a:endParaRPr kumimoji="1" lang="ja-JP" altLang="en-US" sz="1000" b="1">
            <a:solidFill>
              <a:srgbClr val="FF0000"/>
            </a:solidFill>
            <a:latin typeface="ＭＳ Ｐゴシック"/>
          </a:endParaRPr>
        </a:p>
      </xdr:txBody>
    </xdr:sp>
    <xdr:clientData/>
  </xdr:oneCellAnchor>
  <xdr:twoCellAnchor>
    <xdr:from>
      <xdr:col>22</xdr:col>
      <xdr:colOff>314325</xdr:colOff>
      <xdr:row>81</xdr:row>
      <xdr:rowOff>105411</xdr:rowOff>
    </xdr:from>
    <xdr:to>
      <xdr:col>22</xdr:col>
      <xdr:colOff>415925</xdr:colOff>
      <xdr:row>82</xdr:row>
      <xdr:rowOff>35561</xdr:rowOff>
    </xdr:to>
    <xdr:sp macro="" textlink="">
      <xdr:nvSpPr>
        <xdr:cNvPr id="501" name="円/楕円 500"/>
        <xdr:cNvSpPr/>
      </xdr:nvSpPr>
      <xdr:spPr>
        <a:xfrm>
          <a:off x="15430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81</xdr:row>
      <xdr:rowOff>156211</xdr:rowOff>
    </xdr:from>
    <xdr:to>
      <xdr:col>23</xdr:col>
      <xdr:colOff>517525</xdr:colOff>
      <xdr:row>83</xdr:row>
      <xdr:rowOff>72389</xdr:rowOff>
    </xdr:to>
    <xdr:cxnSp macro="">
      <xdr:nvCxnSpPr>
        <xdr:cNvPr id="502" name="直線コネクタ 501"/>
        <xdr:cNvCxnSpPr/>
      </xdr:nvCxnSpPr>
      <xdr:spPr>
        <a:xfrm>
          <a:off x="15481300" y="14043661"/>
          <a:ext cx="838200" cy="25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84</xdr:row>
      <xdr:rowOff>26688</xdr:rowOff>
    </xdr:from>
    <xdr:ext cx="405111" cy="259045"/>
    <xdr:sp macro="" textlink="">
      <xdr:nvSpPr>
        <xdr:cNvPr id="503" name="n_1aveValue【児童館】&#10;有形固定資産減価償却率"/>
        <xdr:cNvSpPr txBox="1"/>
      </xdr:nvSpPr>
      <xdr:spPr>
        <a:xfrm>
          <a:off x="15266043"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a:t>
          </a:r>
          <a:endParaRPr kumimoji="1" lang="ja-JP" altLang="en-US" sz="1000" b="1">
            <a:solidFill>
              <a:srgbClr val="000080"/>
            </a:solidFill>
            <a:latin typeface="ＭＳ Ｐゴシック"/>
          </a:endParaRPr>
        </a:p>
      </xdr:txBody>
    </xdr:sp>
    <xdr:clientData/>
  </xdr:oneCellAnchor>
  <xdr:oneCellAnchor>
    <xdr:from>
      <xdr:col>22</xdr:col>
      <xdr:colOff>149868</xdr:colOff>
      <xdr:row>80</xdr:row>
      <xdr:rowOff>52088</xdr:rowOff>
    </xdr:from>
    <xdr:ext cx="405111" cy="259045"/>
    <xdr:sp macro="" textlink="">
      <xdr:nvSpPr>
        <xdr:cNvPr id="504" name="n_1mainValue【児童館】&#10;有形固定資産減価償却率"/>
        <xdr:cNvSpPr txBox="1"/>
      </xdr:nvSpPr>
      <xdr:spPr>
        <a:xfrm>
          <a:off x="15266043"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62.8</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05" name="正方形/長方形 50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06" name="正方形/長方形 50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07" name="正方形/長方形 50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11/15</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08" name="正方形/長方形 50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09" name="正方形/長方形 50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10" name="正方形/長方形 50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11" name="正方形/長方形 51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12" name="正方形/長方形 51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13" name="テキスト ボックス 51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14" name="直線コネクタ 51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515" name="直線コネクタ 51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516" name="テキスト ボックス 51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517" name="直線コネクタ 51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518" name="テキスト ボックス 51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519" name="直線コネクタ 51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520" name="テキスト ボックス 51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521" name="直線コネクタ 52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522" name="テキスト ボックス 52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23" name="直線コネクタ 52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24" name="テキスト ボックス 52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25"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60961</xdr:rowOff>
    </xdr:from>
    <xdr:to>
      <xdr:col>32</xdr:col>
      <xdr:colOff>186689</xdr:colOff>
      <xdr:row>85</xdr:row>
      <xdr:rowOff>95250</xdr:rowOff>
    </xdr:to>
    <xdr:cxnSp macro="">
      <xdr:nvCxnSpPr>
        <xdr:cNvPr id="526" name="直線コネクタ 525"/>
        <xdr:cNvCxnSpPr/>
      </xdr:nvCxnSpPr>
      <xdr:spPr>
        <a:xfrm flipV="1">
          <a:off x="22160864" y="13434061"/>
          <a:ext cx="0" cy="1234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99077</xdr:rowOff>
    </xdr:from>
    <xdr:ext cx="469744" cy="259045"/>
    <xdr:sp macro="" textlink="">
      <xdr:nvSpPr>
        <xdr:cNvPr id="527" name="【児童館】&#10;一人当たり面積最小値テキスト"/>
        <xdr:cNvSpPr txBox="1"/>
      </xdr:nvSpPr>
      <xdr:spPr>
        <a:xfrm>
          <a:off x="22250400"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0.005</a:t>
          </a:r>
          <a:endParaRPr kumimoji="1" lang="ja-JP" altLang="en-US" sz="1000" b="1">
            <a:latin typeface="ＭＳ Ｐゴシック"/>
          </a:endParaRPr>
        </a:p>
      </xdr:txBody>
    </xdr:sp>
    <xdr:clientData/>
  </xdr:oneCellAnchor>
  <xdr:twoCellAnchor>
    <xdr:from>
      <xdr:col>32</xdr:col>
      <xdr:colOff>98425</xdr:colOff>
      <xdr:row>85</xdr:row>
      <xdr:rowOff>95250</xdr:rowOff>
    </xdr:from>
    <xdr:to>
      <xdr:col>32</xdr:col>
      <xdr:colOff>276225</xdr:colOff>
      <xdr:row>85</xdr:row>
      <xdr:rowOff>95250</xdr:rowOff>
    </xdr:to>
    <xdr:cxnSp macro="">
      <xdr:nvCxnSpPr>
        <xdr:cNvPr id="528" name="直線コネクタ 527"/>
        <xdr:cNvCxnSpPr/>
      </xdr:nvCxnSpPr>
      <xdr:spPr>
        <a:xfrm>
          <a:off x="22072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7638</xdr:rowOff>
    </xdr:from>
    <xdr:ext cx="469744" cy="259045"/>
    <xdr:sp macro="" textlink="">
      <xdr:nvSpPr>
        <xdr:cNvPr id="529" name="【児童館】&#10;一人当たり面積最大値テキスト"/>
        <xdr:cNvSpPr txBox="1"/>
      </xdr:nvSpPr>
      <xdr:spPr>
        <a:xfrm>
          <a:off x="222504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0.059</a:t>
          </a:r>
          <a:endParaRPr kumimoji="1" lang="ja-JP" altLang="en-US" sz="1000" b="1">
            <a:latin typeface="ＭＳ Ｐゴシック"/>
          </a:endParaRPr>
        </a:p>
      </xdr:txBody>
    </xdr:sp>
    <xdr:clientData/>
  </xdr:oneCellAnchor>
  <xdr:twoCellAnchor>
    <xdr:from>
      <xdr:col>32</xdr:col>
      <xdr:colOff>98425</xdr:colOff>
      <xdr:row>78</xdr:row>
      <xdr:rowOff>60961</xdr:rowOff>
    </xdr:from>
    <xdr:to>
      <xdr:col>32</xdr:col>
      <xdr:colOff>276225</xdr:colOff>
      <xdr:row>78</xdr:row>
      <xdr:rowOff>60961</xdr:rowOff>
    </xdr:to>
    <xdr:cxnSp macro="">
      <xdr:nvCxnSpPr>
        <xdr:cNvPr id="530" name="直線コネクタ 529"/>
        <xdr:cNvCxnSpPr/>
      </xdr:nvCxnSpPr>
      <xdr:spPr>
        <a:xfrm>
          <a:off x="22072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101616</xdr:rowOff>
    </xdr:from>
    <xdr:ext cx="469744" cy="259045"/>
    <xdr:sp macro="" textlink="">
      <xdr:nvSpPr>
        <xdr:cNvPr id="531" name="【児童館】&#10;一人当たり面積平均値テキスト"/>
        <xdr:cNvSpPr txBox="1"/>
      </xdr:nvSpPr>
      <xdr:spPr>
        <a:xfrm>
          <a:off x="22250400" y="13989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0.026</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78739</xdr:rowOff>
    </xdr:from>
    <xdr:to>
      <xdr:col>32</xdr:col>
      <xdr:colOff>238125</xdr:colOff>
      <xdr:row>83</xdr:row>
      <xdr:rowOff>8889</xdr:rowOff>
    </xdr:to>
    <xdr:sp macro="" textlink="">
      <xdr:nvSpPr>
        <xdr:cNvPr id="532" name="フローチャート : 判断 531"/>
        <xdr:cNvSpPr/>
      </xdr:nvSpPr>
      <xdr:spPr>
        <a:xfrm>
          <a:off x="221107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124461</xdr:rowOff>
    </xdr:from>
    <xdr:to>
      <xdr:col>31</xdr:col>
      <xdr:colOff>85725</xdr:colOff>
      <xdr:row>83</xdr:row>
      <xdr:rowOff>54611</xdr:rowOff>
    </xdr:to>
    <xdr:sp macro="" textlink="">
      <xdr:nvSpPr>
        <xdr:cNvPr id="533" name="フローチャート : 判断 532"/>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34" name="テキスト ボックス 53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35" name="テキスト ボックス 53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36" name="テキスト ボックス 53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37" name="テキスト ボックス 53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38" name="テキスト ボックス 53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83</xdr:row>
      <xdr:rowOff>158750</xdr:rowOff>
    </xdr:from>
    <xdr:to>
      <xdr:col>32</xdr:col>
      <xdr:colOff>238125</xdr:colOff>
      <xdr:row>84</xdr:row>
      <xdr:rowOff>88900</xdr:rowOff>
    </xdr:to>
    <xdr:sp macro="" textlink="">
      <xdr:nvSpPr>
        <xdr:cNvPr id="539" name="円/楕円 538"/>
        <xdr:cNvSpPr/>
      </xdr:nvSpPr>
      <xdr:spPr>
        <a:xfrm>
          <a:off x="221107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83</xdr:row>
      <xdr:rowOff>137177</xdr:rowOff>
    </xdr:from>
    <xdr:ext cx="469744" cy="259045"/>
    <xdr:sp macro="" textlink="">
      <xdr:nvSpPr>
        <xdr:cNvPr id="540" name="【児童館】&#10;一人当たり面積該当値テキスト"/>
        <xdr:cNvSpPr txBox="1"/>
      </xdr:nvSpPr>
      <xdr:spPr>
        <a:xfrm>
          <a:off x="22250400"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0.015</a:t>
          </a:r>
          <a:endParaRPr kumimoji="1" lang="ja-JP" altLang="en-US" sz="1000" b="1">
            <a:solidFill>
              <a:srgbClr val="FF0000"/>
            </a:solidFill>
            <a:latin typeface="ＭＳ Ｐゴシック"/>
          </a:endParaRPr>
        </a:p>
      </xdr:txBody>
    </xdr:sp>
    <xdr:clientData/>
  </xdr:oneCellAnchor>
  <xdr:twoCellAnchor>
    <xdr:from>
      <xdr:col>30</xdr:col>
      <xdr:colOff>669925</xdr:colOff>
      <xdr:row>83</xdr:row>
      <xdr:rowOff>158750</xdr:rowOff>
    </xdr:from>
    <xdr:to>
      <xdr:col>31</xdr:col>
      <xdr:colOff>85725</xdr:colOff>
      <xdr:row>84</xdr:row>
      <xdr:rowOff>88900</xdr:rowOff>
    </xdr:to>
    <xdr:sp macro="" textlink="">
      <xdr:nvSpPr>
        <xdr:cNvPr id="541" name="円/楕円 540"/>
        <xdr:cNvSpPr/>
      </xdr:nvSpPr>
      <xdr:spPr>
        <a:xfrm>
          <a:off x="21272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84</xdr:row>
      <xdr:rowOff>38100</xdr:rowOff>
    </xdr:from>
    <xdr:to>
      <xdr:col>32</xdr:col>
      <xdr:colOff>187325</xdr:colOff>
      <xdr:row>84</xdr:row>
      <xdr:rowOff>38100</xdr:rowOff>
    </xdr:to>
    <xdr:cxnSp macro="">
      <xdr:nvCxnSpPr>
        <xdr:cNvPr id="542" name="直線コネクタ 541"/>
        <xdr:cNvCxnSpPr/>
      </xdr:nvCxnSpPr>
      <xdr:spPr>
        <a:xfrm>
          <a:off x="21323300" y="14439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81</xdr:row>
      <xdr:rowOff>71138</xdr:rowOff>
    </xdr:from>
    <xdr:ext cx="469744" cy="259045"/>
    <xdr:sp macro="" textlink="">
      <xdr:nvSpPr>
        <xdr:cNvPr id="543" name="n_1aveValue【児童館】&#10;一人当たり面積"/>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0.024</a:t>
          </a:r>
          <a:endParaRPr kumimoji="1" lang="ja-JP" altLang="en-US" sz="1000" b="1">
            <a:solidFill>
              <a:srgbClr val="000080"/>
            </a:solidFill>
            <a:latin typeface="ＭＳ Ｐゴシック"/>
          </a:endParaRPr>
        </a:p>
      </xdr:txBody>
    </xdr:sp>
    <xdr:clientData/>
  </xdr:oneCellAnchor>
  <xdr:oneCellAnchor>
    <xdr:from>
      <xdr:col>30</xdr:col>
      <xdr:colOff>473152</xdr:colOff>
      <xdr:row>84</xdr:row>
      <xdr:rowOff>80027</xdr:rowOff>
    </xdr:from>
    <xdr:ext cx="469744" cy="259045"/>
    <xdr:sp macro="" textlink="">
      <xdr:nvSpPr>
        <xdr:cNvPr id="544" name="n_1mainValue【児童館】&#10;一人当たり面積"/>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0.015</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45" name="正方形/長方形 54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46" name="正方形/長方形 54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47" name="正方形/長方形 54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8/17</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48" name="正方形/長方形 54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49" name="正方形/長方形 54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50" name="正方形/長方形 54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51" name="正方形/長方形 55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52" name="正方形/長方形 55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53" name="テキスト ボックス 55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54" name="直線コネクタ 55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55" name="テキスト ボックス 554"/>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556" name="直線コネクタ 555"/>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557" name="テキスト ボックス 556"/>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558" name="直線コネクタ 557"/>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559" name="テキスト ボックス 558"/>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560" name="直線コネクタ 559"/>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561" name="テキスト ボックス 560"/>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562" name="直線コネクタ 561"/>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105427</xdr:rowOff>
    </xdr:from>
    <xdr:ext cx="467179" cy="259045"/>
    <xdr:sp macro="" textlink="">
      <xdr:nvSpPr>
        <xdr:cNvPr id="563" name="テキスト ボックス 562"/>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64" name="直線コネクタ 5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65" name="テキスト ボックス 564"/>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87630</xdr:rowOff>
    </xdr:from>
    <xdr:to>
      <xdr:col>23</xdr:col>
      <xdr:colOff>516889</xdr:colOff>
      <xdr:row>108</xdr:row>
      <xdr:rowOff>110489</xdr:rowOff>
    </xdr:to>
    <xdr:cxnSp macro="">
      <xdr:nvCxnSpPr>
        <xdr:cNvPr id="567" name="直線コネクタ 566"/>
        <xdr:cNvCxnSpPr/>
      </xdr:nvCxnSpPr>
      <xdr:spPr>
        <a:xfrm flipV="1">
          <a:off x="16318864" y="17404080"/>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114316</xdr:rowOff>
    </xdr:from>
    <xdr:ext cx="405111" cy="259045"/>
    <xdr:sp macro="" textlink="">
      <xdr:nvSpPr>
        <xdr:cNvPr id="568" name="【公民館】&#10;有形固定資産減価償却率最小値テキスト"/>
        <xdr:cNvSpPr txBox="1"/>
      </xdr:nvSpPr>
      <xdr:spPr>
        <a:xfrm>
          <a:off x="16408400" y="1863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38.5</a:t>
          </a:r>
          <a:endParaRPr kumimoji="1" lang="ja-JP" altLang="en-US" sz="1000" b="1">
            <a:latin typeface="ＭＳ Ｐゴシック"/>
          </a:endParaRPr>
        </a:p>
      </xdr:txBody>
    </xdr:sp>
    <xdr:clientData/>
  </xdr:oneCellAnchor>
  <xdr:twoCellAnchor>
    <xdr:from>
      <xdr:col>23</xdr:col>
      <xdr:colOff>428625</xdr:colOff>
      <xdr:row>108</xdr:row>
      <xdr:rowOff>110489</xdr:rowOff>
    </xdr:from>
    <xdr:to>
      <xdr:col>23</xdr:col>
      <xdr:colOff>606425</xdr:colOff>
      <xdr:row>108</xdr:row>
      <xdr:rowOff>110489</xdr:rowOff>
    </xdr:to>
    <xdr:cxnSp macro="">
      <xdr:nvCxnSpPr>
        <xdr:cNvPr id="569" name="直線コネクタ 568"/>
        <xdr:cNvCxnSpPr/>
      </xdr:nvCxnSpPr>
      <xdr:spPr>
        <a:xfrm>
          <a:off x="16230600" y="1862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100</xdr:row>
      <xdr:rowOff>34307</xdr:rowOff>
    </xdr:from>
    <xdr:ext cx="405111" cy="259045"/>
    <xdr:sp macro="" textlink="">
      <xdr:nvSpPr>
        <xdr:cNvPr id="570" name="【公民館】&#10;有形固定資産減価償却率最大値テキスト"/>
        <xdr:cNvSpPr txBox="1"/>
      </xdr:nvSpPr>
      <xdr:spPr>
        <a:xfrm>
          <a:off x="16408400" y="1717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92.0</a:t>
          </a:r>
          <a:endParaRPr kumimoji="1" lang="ja-JP" altLang="en-US" sz="1000" b="1">
            <a:latin typeface="ＭＳ Ｐゴシック"/>
          </a:endParaRPr>
        </a:p>
      </xdr:txBody>
    </xdr:sp>
    <xdr:clientData/>
  </xdr:oneCellAnchor>
  <xdr:twoCellAnchor>
    <xdr:from>
      <xdr:col>23</xdr:col>
      <xdr:colOff>428625</xdr:colOff>
      <xdr:row>101</xdr:row>
      <xdr:rowOff>87630</xdr:rowOff>
    </xdr:from>
    <xdr:to>
      <xdr:col>23</xdr:col>
      <xdr:colOff>606425</xdr:colOff>
      <xdr:row>101</xdr:row>
      <xdr:rowOff>87630</xdr:rowOff>
    </xdr:to>
    <xdr:cxnSp macro="">
      <xdr:nvCxnSpPr>
        <xdr:cNvPr id="571" name="直線コネクタ 570"/>
        <xdr:cNvCxnSpPr/>
      </xdr:nvCxnSpPr>
      <xdr:spPr>
        <a:xfrm>
          <a:off x="16230600" y="1740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52849</xdr:rowOff>
    </xdr:from>
    <xdr:ext cx="405111" cy="259045"/>
    <xdr:sp macro="" textlink="">
      <xdr:nvSpPr>
        <xdr:cNvPr id="572" name="【公民館】&#10;有形固定資産減価償却率平均値テキスト"/>
        <xdr:cNvSpPr txBox="1"/>
      </xdr:nvSpPr>
      <xdr:spPr>
        <a:xfrm>
          <a:off x="16408400" y="17883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62.3</a:t>
          </a:r>
          <a:endParaRPr kumimoji="1" lang="ja-JP" altLang="en-US" sz="1000" b="1">
            <a:solidFill>
              <a:srgbClr val="000080"/>
            </a:solidFill>
            <a:latin typeface="ＭＳ Ｐゴシック"/>
          </a:endParaRPr>
        </a:p>
      </xdr:txBody>
    </xdr:sp>
    <xdr:clientData/>
  </xdr:oneCellAnchor>
  <xdr:twoCellAnchor>
    <xdr:from>
      <xdr:col>23</xdr:col>
      <xdr:colOff>466725</xdr:colOff>
      <xdr:row>105</xdr:row>
      <xdr:rowOff>29972</xdr:rowOff>
    </xdr:from>
    <xdr:to>
      <xdr:col>23</xdr:col>
      <xdr:colOff>568325</xdr:colOff>
      <xdr:row>105</xdr:row>
      <xdr:rowOff>131572</xdr:rowOff>
    </xdr:to>
    <xdr:sp macro="" textlink="">
      <xdr:nvSpPr>
        <xdr:cNvPr id="573" name="フローチャート : 判断 572"/>
        <xdr:cNvSpPr/>
      </xdr:nvSpPr>
      <xdr:spPr>
        <a:xfrm>
          <a:off x="16268700" y="1803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105</xdr:row>
      <xdr:rowOff>91694</xdr:rowOff>
    </xdr:from>
    <xdr:to>
      <xdr:col>22</xdr:col>
      <xdr:colOff>415925</xdr:colOff>
      <xdr:row>106</xdr:row>
      <xdr:rowOff>21844</xdr:rowOff>
    </xdr:to>
    <xdr:sp macro="" textlink="">
      <xdr:nvSpPr>
        <xdr:cNvPr id="574" name="フローチャート : 判断 573"/>
        <xdr:cNvSpPr/>
      </xdr:nvSpPr>
      <xdr:spPr>
        <a:xfrm>
          <a:off x="15430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75" name="テキスト ボックス 5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76" name="テキスト ボックス 5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77" name="テキスト ボックス 5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78" name="テキスト ボックス 5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79" name="テキスト ボックス 5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105</xdr:row>
      <xdr:rowOff>36830</xdr:rowOff>
    </xdr:from>
    <xdr:to>
      <xdr:col>23</xdr:col>
      <xdr:colOff>568325</xdr:colOff>
      <xdr:row>105</xdr:row>
      <xdr:rowOff>138430</xdr:rowOff>
    </xdr:to>
    <xdr:sp macro="" textlink="">
      <xdr:nvSpPr>
        <xdr:cNvPr id="580" name="円/楕円 579"/>
        <xdr:cNvSpPr/>
      </xdr:nvSpPr>
      <xdr:spPr>
        <a:xfrm>
          <a:off x="16268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105</xdr:row>
      <xdr:rowOff>15257</xdr:rowOff>
    </xdr:from>
    <xdr:ext cx="405111" cy="259045"/>
    <xdr:sp macro="" textlink="">
      <xdr:nvSpPr>
        <xdr:cNvPr id="581" name="【公民館】&#10;有形固定資産減価償却率該当値テキスト"/>
        <xdr:cNvSpPr txBox="1"/>
      </xdr:nvSpPr>
      <xdr:spPr>
        <a:xfrm>
          <a:off x="16408400"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62.0</a:t>
          </a:r>
          <a:endParaRPr kumimoji="1" lang="ja-JP" altLang="en-US" sz="1000" b="1">
            <a:solidFill>
              <a:srgbClr val="FF0000"/>
            </a:solidFill>
            <a:latin typeface="ＭＳ Ｐゴシック"/>
          </a:endParaRPr>
        </a:p>
      </xdr:txBody>
    </xdr:sp>
    <xdr:clientData/>
  </xdr:oneCellAnchor>
  <xdr:twoCellAnchor>
    <xdr:from>
      <xdr:col>22</xdr:col>
      <xdr:colOff>314325</xdr:colOff>
      <xdr:row>106</xdr:row>
      <xdr:rowOff>64263</xdr:rowOff>
    </xdr:from>
    <xdr:to>
      <xdr:col>22</xdr:col>
      <xdr:colOff>415925</xdr:colOff>
      <xdr:row>106</xdr:row>
      <xdr:rowOff>165863</xdr:rowOff>
    </xdr:to>
    <xdr:sp macro="" textlink="">
      <xdr:nvSpPr>
        <xdr:cNvPr id="582" name="円/楕円 581"/>
        <xdr:cNvSpPr/>
      </xdr:nvSpPr>
      <xdr:spPr>
        <a:xfrm>
          <a:off x="15430500" y="1823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105</xdr:row>
      <xdr:rowOff>87630</xdr:rowOff>
    </xdr:from>
    <xdr:to>
      <xdr:col>23</xdr:col>
      <xdr:colOff>517525</xdr:colOff>
      <xdr:row>106</xdr:row>
      <xdr:rowOff>115063</xdr:rowOff>
    </xdr:to>
    <xdr:cxnSp macro="">
      <xdr:nvCxnSpPr>
        <xdr:cNvPr id="583" name="直線コネクタ 582"/>
        <xdr:cNvCxnSpPr/>
      </xdr:nvCxnSpPr>
      <xdr:spPr>
        <a:xfrm flipV="1">
          <a:off x="15481300" y="18089880"/>
          <a:ext cx="838200" cy="19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104</xdr:row>
      <xdr:rowOff>38371</xdr:rowOff>
    </xdr:from>
    <xdr:ext cx="405111" cy="259045"/>
    <xdr:sp macro="" textlink="">
      <xdr:nvSpPr>
        <xdr:cNvPr id="584" name="n_1aveValue【公民館】&#10;有形固定資産減価償却率"/>
        <xdr:cNvSpPr txBox="1"/>
      </xdr:nvSpPr>
      <xdr:spPr>
        <a:xfrm>
          <a:off x="15266043" y="17869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59.6</a:t>
          </a:r>
          <a:endParaRPr kumimoji="1" lang="ja-JP" altLang="en-US" sz="1000" b="1">
            <a:solidFill>
              <a:srgbClr val="000080"/>
            </a:solidFill>
            <a:latin typeface="ＭＳ Ｐゴシック"/>
          </a:endParaRPr>
        </a:p>
      </xdr:txBody>
    </xdr:sp>
    <xdr:clientData/>
  </xdr:oneCellAnchor>
  <xdr:oneCellAnchor>
    <xdr:from>
      <xdr:col>22</xdr:col>
      <xdr:colOff>149868</xdr:colOff>
      <xdr:row>106</xdr:row>
      <xdr:rowOff>156990</xdr:rowOff>
    </xdr:from>
    <xdr:ext cx="405111" cy="259045"/>
    <xdr:sp macro="" textlink="">
      <xdr:nvSpPr>
        <xdr:cNvPr id="585" name="n_1mainValue【公民館】&#10;有形固定資産減価償却率"/>
        <xdr:cNvSpPr txBox="1"/>
      </xdr:nvSpPr>
      <xdr:spPr>
        <a:xfrm>
          <a:off x="15266043" y="18330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53.3</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86" name="正方形/長方形 58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87" name="正方形/長方形 58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88" name="正方形/長方形 58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9/17</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89" name="正方形/長方形 58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90" name="正方形/長方形 58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91" name="正方形/長方形 59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92" name="正方形/長方形 59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0.087</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93" name="正方形/長方形 59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94" name="テキスト ボックス 59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95" name="直線コネクタ 59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96" name="直線コネクタ 59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97" name="テキスト ボックス 59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98" name="直線コネクタ 59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99" name="テキスト ボックス 59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600" name="直線コネクタ 59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601" name="テキスト ボックス 60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602" name="直線コネクタ 60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603" name="テキスト ボックス 60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604" name="直線コネクタ 60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605" name="テキスト ボックス 60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06" name="直線コネクタ 60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07" name="テキスト ボックス 60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08"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91439</xdr:rowOff>
    </xdr:from>
    <xdr:to>
      <xdr:col>32</xdr:col>
      <xdr:colOff>186689</xdr:colOff>
      <xdr:row>108</xdr:row>
      <xdr:rowOff>106680</xdr:rowOff>
    </xdr:to>
    <xdr:cxnSp macro="">
      <xdr:nvCxnSpPr>
        <xdr:cNvPr id="609" name="直線コネクタ 608"/>
        <xdr:cNvCxnSpPr/>
      </xdr:nvCxnSpPr>
      <xdr:spPr>
        <a:xfrm flipV="1">
          <a:off x="22160864" y="17064989"/>
          <a:ext cx="0" cy="155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110507</xdr:rowOff>
    </xdr:from>
    <xdr:ext cx="469744" cy="259045"/>
    <xdr:sp macro="" textlink="">
      <xdr:nvSpPr>
        <xdr:cNvPr id="610" name="【公民館】&#10;一人当たり面積最小値テキスト"/>
        <xdr:cNvSpPr txBox="1"/>
      </xdr:nvSpPr>
      <xdr:spPr>
        <a:xfrm>
          <a:off x="222504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0.012</a:t>
          </a:r>
          <a:endParaRPr kumimoji="1" lang="ja-JP" altLang="en-US" sz="1000" b="1">
            <a:latin typeface="ＭＳ Ｐゴシック"/>
          </a:endParaRPr>
        </a:p>
      </xdr:txBody>
    </xdr:sp>
    <xdr:clientData/>
  </xdr:oneCellAnchor>
  <xdr:twoCellAnchor>
    <xdr:from>
      <xdr:col>32</xdr:col>
      <xdr:colOff>98425</xdr:colOff>
      <xdr:row>108</xdr:row>
      <xdr:rowOff>106680</xdr:rowOff>
    </xdr:from>
    <xdr:to>
      <xdr:col>32</xdr:col>
      <xdr:colOff>276225</xdr:colOff>
      <xdr:row>108</xdr:row>
      <xdr:rowOff>106680</xdr:rowOff>
    </xdr:to>
    <xdr:cxnSp macro="">
      <xdr:nvCxnSpPr>
        <xdr:cNvPr id="611" name="直線コネクタ 610"/>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38116</xdr:rowOff>
    </xdr:from>
    <xdr:ext cx="469744" cy="259045"/>
    <xdr:sp macro="" textlink="">
      <xdr:nvSpPr>
        <xdr:cNvPr id="612" name="【公民館】&#10;一人当たり面積最大値テキスト"/>
        <xdr:cNvSpPr txBox="1"/>
      </xdr:nvSpPr>
      <xdr:spPr>
        <a:xfrm>
          <a:off x="222504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0.421</a:t>
          </a:r>
          <a:endParaRPr kumimoji="1" lang="ja-JP" altLang="en-US" sz="1000" b="1">
            <a:latin typeface="ＭＳ Ｐゴシック"/>
          </a:endParaRPr>
        </a:p>
      </xdr:txBody>
    </xdr:sp>
    <xdr:clientData/>
  </xdr:oneCellAnchor>
  <xdr:twoCellAnchor>
    <xdr:from>
      <xdr:col>32</xdr:col>
      <xdr:colOff>98425</xdr:colOff>
      <xdr:row>99</xdr:row>
      <xdr:rowOff>91439</xdr:rowOff>
    </xdr:from>
    <xdr:to>
      <xdr:col>32</xdr:col>
      <xdr:colOff>276225</xdr:colOff>
      <xdr:row>99</xdr:row>
      <xdr:rowOff>91439</xdr:rowOff>
    </xdr:to>
    <xdr:cxnSp macro="">
      <xdr:nvCxnSpPr>
        <xdr:cNvPr id="613" name="直線コネクタ 612"/>
        <xdr:cNvCxnSpPr/>
      </xdr:nvCxnSpPr>
      <xdr:spPr>
        <a:xfrm>
          <a:off x="22072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120666</xdr:rowOff>
    </xdr:from>
    <xdr:ext cx="469744" cy="259045"/>
    <xdr:sp macro="" textlink="">
      <xdr:nvSpPr>
        <xdr:cNvPr id="614" name="【公民館】&#10;一人当たり面積平均値テキスト"/>
        <xdr:cNvSpPr txBox="1"/>
      </xdr:nvSpPr>
      <xdr:spPr>
        <a:xfrm>
          <a:off x="222504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0.091</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97789</xdr:rowOff>
    </xdr:from>
    <xdr:to>
      <xdr:col>32</xdr:col>
      <xdr:colOff>238125</xdr:colOff>
      <xdr:row>107</xdr:row>
      <xdr:rowOff>27939</xdr:rowOff>
    </xdr:to>
    <xdr:sp macro="" textlink="">
      <xdr:nvSpPr>
        <xdr:cNvPr id="615" name="フローチャート : 判断 614"/>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106</xdr:row>
      <xdr:rowOff>116839</xdr:rowOff>
    </xdr:from>
    <xdr:to>
      <xdr:col>31</xdr:col>
      <xdr:colOff>85725</xdr:colOff>
      <xdr:row>107</xdr:row>
      <xdr:rowOff>46989</xdr:rowOff>
    </xdr:to>
    <xdr:sp macro="" textlink="">
      <xdr:nvSpPr>
        <xdr:cNvPr id="616" name="フローチャート : 判断 615"/>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17" name="テキスト ボックス 61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18" name="テキスト ボックス 61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19" name="テキスト ボックス 61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20" name="テキスト ボックス 61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21" name="テキスト ボックス 62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107</xdr:row>
      <xdr:rowOff>63500</xdr:rowOff>
    </xdr:from>
    <xdr:to>
      <xdr:col>32</xdr:col>
      <xdr:colOff>238125</xdr:colOff>
      <xdr:row>107</xdr:row>
      <xdr:rowOff>165100</xdr:rowOff>
    </xdr:to>
    <xdr:sp macro="" textlink="">
      <xdr:nvSpPr>
        <xdr:cNvPr id="622" name="円/楕円 621"/>
        <xdr:cNvSpPr/>
      </xdr:nvSpPr>
      <xdr:spPr>
        <a:xfrm>
          <a:off x="221107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41927</xdr:rowOff>
    </xdr:from>
    <xdr:ext cx="469744" cy="259045"/>
    <xdr:sp macro="" textlink="">
      <xdr:nvSpPr>
        <xdr:cNvPr id="623" name="【公民館】&#10;一人当たり面積該当値テキスト"/>
        <xdr:cNvSpPr txBox="1"/>
      </xdr:nvSpPr>
      <xdr:spPr>
        <a:xfrm>
          <a:off x="22250400" y="183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0.055</a:t>
          </a:r>
          <a:endParaRPr kumimoji="1" lang="ja-JP" altLang="en-US" sz="1000" b="1">
            <a:solidFill>
              <a:srgbClr val="FF0000"/>
            </a:solidFill>
            <a:latin typeface="ＭＳ Ｐゴシック"/>
          </a:endParaRPr>
        </a:p>
      </xdr:txBody>
    </xdr:sp>
    <xdr:clientData/>
  </xdr:oneCellAnchor>
  <xdr:twoCellAnchor>
    <xdr:from>
      <xdr:col>30</xdr:col>
      <xdr:colOff>669925</xdr:colOff>
      <xdr:row>106</xdr:row>
      <xdr:rowOff>78739</xdr:rowOff>
    </xdr:from>
    <xdr:to>
      <xdr:col>31</xdr:col>
      <xdr:colOff>85725</xdr:colOff>
      <xdr:row>107</xdr:row>
      <xdr:rowOff>8889</xdr:rowOff>
    </xdr:to>
    <xdr:sp macro="" textlink="">
      <xdr:nvSpPr>
        <xdr:cNvPr id="624" name="円/楕円 623"/>
        <xdr:cNvSpPr/>
      </xdr:nvSpPr>
      <xdr:spPr>
        <a:xfrm>
          <a:off x="21272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106</xdr:row>
      <xdr:rowOff>129539</xdr:rowOff>
    </xdr:from>
    <xdr:to>
      <xdr:col>32</xdr:col>
      <xdr:colOff>187325</xdr:colOff>
      <xdr:row>107</xdr:row>
      <xdr:rowOff>114300</xdr:rowOff>
    </xdr:to>
    <xdr:cxnSp macro="">
      <xdr:nvCxnSpPr>
        <xdr:cNvPr id="625" name="直線コネクタ 624"/>
        <xdr:cNvCxnSpPr/>
      </xdr:nvCxnSpPr>
      <xdr:spPr>
        <a:xfrm>
          <a:off x="21323300" y="18303239"/>
          <a:ext cx="838200" cy="1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107</xdr:row>
      <xdr:rowOff>38116</xdr:rowOff>
    </xdr:from>
    <xdr:ext cx="469744" cy="259045"/>
    <xdr:sp macro="" textlink="">
      <xdr:nvSpPr>
        <xdr:cNvPr id="626" name="n_1aveValue【公民館】&#10;一人当たり面積"/>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0.086</a:t>
          </a:r>
          <a:endParaRPr kumimoji="1" lang="ja-JP" altLang="en-US" sz="1000" b="1">
            <a:solidFill>
              <a:srgbClr val="000080"/>
            </a:solidFill>
            <a:latin typeface="ＭＳ Ｐゴシック"/>
          </a:endParaRPr>
        </a:p>
      </xdr:txBody>
    </xdr:sp>
    <xdr:clientData/>
  </xdr:oneCellAnchor>
  <xdr:oneCellAnchor>
    <xdr:from>
      <xdr:col>30</xdr:col>
      <xdr:colOff>473152</xdr:colOff>
      <xdr:row>105</xdr:row>
      <xdr:rowOff>25416</xdr:rowOff>
    </xdr:from>
    <xdr:ext cx="469744" cy="259045"/>
    <xdr:sp macro="" textlink="">
      <xdr:nvSpPr>
        <xdr:cNvPr id="627" name="n_1mainValue【公民館】&#10;一人当たり面積"/>
        <xdr:cNvSpPr txBox="1"/>
      </xdr:nvSpPr>
      <xdr:spPr>
        <a:xfrm>
          <a:off x="21075727"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0.096</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28" name="正方形/長方形 62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29" name="正方形/長方形 62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30" name="テキスト ボックス 62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類似団体と比較して有形固定資産減価償却率が高くなっている施設は、橋りょう・トンネル、学校施設であり、低くなっている施設は、道路、認定子ども園・幼稚園・保育所である。</a:t>
          </a:r>
        </a:p>
        <a:p>
          <a:r>
            <a:rPr kumimoji="1" lang="ja-JP" altLang="en-US" sz="1300">
              <a:latin typeface="ＭＳ Ｐゴシック"/>
            </a:rPr>
            <a:t>橋りょうについては、平成</a:t>
          </a:r>
          <a:r>
            <a:rPr kumimoji="1" lang="en-US" altLang="ja-JP" sz="1300">
              <a:latin typeface="ＭＳ Ｐゴシック"/>
            </a:rPr>
            <a:t>27</a:t>
          </a:r>
          <a:r>
            <a:rPr kumimoji="1" lang="ja-JP" altLang="en-US" sz="1300">
              <a:latin typeface="ＭＳ Ｐゴシック"/>
            </a:rPr>
            <a:t>年度末時点で市内に</a:t>
          </a:r>
          <a:r>
            <a:rPr kumimoji="1" lang="en-US" altLang="ja-JP" sz="1300">
              <a:latin typeface="ＭＳ Ｐゴシック"/>
            </a:rPr>
            <a:t>152</a:t>
          </a:r>
          <a:r>
            <a:rPr kumimoji="1" lang="ja-JP" altLang="en-US" sz="1300">
              <a:latin typeface="ＭＳ Ｐゴシック"/>
            </a:rPr>
            <a:t>箇所あり、今後の更新費用の試算をしたところ、平成</a:t>
          </a:r>
          <a:r>
            <a:rPr kumimoji="1" lang="en-US" altLang="ja-JP" sz="1300">
              <a:latin typeface="ＭＳ Ｐゴシック"/>
            </a:rPr>
            <a:t>23</a:t>
          </a:r>
          <a:r>
            <a:rPr kumimoji="1" lang="ja-JP" altLang="en-US" sz="1300">
              <a:latin typeface="ＭＳ Ｐゴシック"/>
            </a:rPr>
            <a:t>～</a:t>
          </a:r>
          <a:r>
            <a:rPr kumimoji="1" lang="en-US" altLang="ja-JP" sz="1300">
              <a:latin typeface="ＭＳ Ｐゴシック"/>
            </a:rPr>
            <a:t>27</a:t>
          </a:r>
          <a:r>
            <a:rPr kumimoji="1" lang="ja-JP" altLang="en-US" sz="1300">
              <a:latin typeface="ＭＳ Ｐゴシック"/>
            </a:rPr>
            <a:t>年度の</a:t>
          </a:r>
          <a:r>
            <a:rPr kumimoji="1" lang="en-US" altLang="ja-JP" sz="1300">
              <a:latin typeface="ＭＳ Ｐゴシック"/>
            </a:rPr>
            <a:t>5</a:t>
          </a:r>
          <a:r>
            <a:rPr kumimoji="1" lang="ja-JP" altLang="en-US" sz="1300">
              <a:latin typeface="ＭＳ Ｐゴシック"/>
            </a:rPr>
            <a:t>年の年平均投資的経費の</a:t>
          </a:r>
          <a:r>
            <a:rPr kumimoji="1" lang="en-US" altLang="ja-JP" sz="1300">
              <a:latin typeface="ＭＳ Ｐゴシック"/>
            </a:rPr>
            <a:t>2.4</a:t>
          </a:r>
          <a:r>
            <a:rPr kumimoji="1" lang="ja-JP" altLang="en-US" sz="1300">
              <a:latin typeface="ＭＳ Ｐゴシック"/>
            </a:rPr>
            <a:t>倍程度、年平均でかかる試算となり、定期的な修繕などにより健全な状態を維持しながら長寿命化を図るなど、計画的な維持管理を行うこととしている。学校施設については、小学校８校中６校、中学校３校中３校が築３０年以上で老朽化が進行している施設が多く、長寿命化計画による大規模改修を実施し、施設の長寿命化を図る。</a:t>
          </a:r>
        </a:p>
        <a:p>
          <a:r>
            <a:rPr kumimoji="1" lang="ja-JP" altLang="en-US" sz="1300">
              <a:latin typeface="ＭＳ Ｐゴシック"/>
            </a:rPr>
            <a:t>認定こども園・幼稚園・保育所については、公立保育所の民間移譲を進めてきた中で、平成</a:t>
          </a:r>
          <a:r>
            <a:rPr kumimoji="1" lang="en-US" altLang="ja-JP" sz="1300">
              <a:latin typeface="ＭＳ Ｐゴシック"/>
            </a:rPr>
            <a:t>27</a:t>
          </a:r>
          <a:r>
            <a:rPr kumimoji="1" lang="ja-JP" altLang="en-US" sz="1300">
              <a:latin typeface="ＭＳ Ｐゴシック"/>
            </a:rPr>
            <a:t>年度も類似団体より有形固定資産減価償却率が低くなっており、取得後年数が経過している</a:t>
          </a:r>
          <a:r>
            <a:rPr kumimoji="1" lang="en-US" altLang="ja-JP" sz="1300">
              <a:latin typeface="ＭＳ Ｐゴシック"/>
            </a:rPr>
            <a:t>1</a:t>
          </a:r>
          <a:r>
            <a:rPr kumimoji="1" lang="ja-JP" altLang="en-US" sz="1300">
              <a:latin typeface="ＭＳ Ｐゴシック"/>
            </a:rPr>
            <a:t>園を民間移譲したことで、さらに有形固定資産減価償却率が低下している。また、児童館については、平成</a:t>
          </a:r>
          <a:r>
            <a:rPr kumimoji="1" lang="en-US" altLang="ja-JP" sz="1300">
              <a:latin typeface="ＭＳ Ｐゴシック"/>
            </a:rPr>
            <a:t>29</a:t>
          </a:r>
          <a:r>
            <a:rPr kumimoji="1" lang="ja-JP" altLang="en-US" sz="1300">
              <a:latin typeface="ＭＳ Ｐゴシック"/>
            </a:rPr>
            <a:t>年度から児童センターを新規開設するため、平成</a:t>
          </a:r>
          <a:r>
            <a:rPr kumimoji="1" lang="en-US" altLang="ja-JP" sz="1300">
              <a:latin typeface="ＭＳ Ｐゴシック"/>
            </a:rPr>
            <a:t>28</a:t>
          </a:r>
          <a:r>
            <a:rPr kumimoji="1" lang="ja-JP" altLang="en-US" sz="1300">
              <a:latin typeface="ＭＳ Ｐゴシック"/>
            </a:rPr>
            <a:t>年度中に施設を取得したことから有形固定資産減価償却率が低下している。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福岡県古賀市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58,499
57,979
42.07
20,262,055
19,493,371
733,327
11,598,478
14,765,475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5.1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－３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－３</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17/22</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38100</xdr:rowOff>
    </xdr:from>
    <xdr:to>
      <xdr:col>7</xdr:col>
      <xdr:colOff>638175</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67327</xdr:rowOff>
    </xdr:from>
    <xdr:ext cx="338939" cy="259045"/>
    <xdr:sp macro="" textlink="">
      <xdr:nvSpPr>
        <xdr:cNvPr id="44" name="テキスト ボックス 43"/>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2" name="テキスト ボックス 51"/>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32</xdr:row>
      <xdr:rowOff>152400</xdr:rowOff>
    </xdr:from>
    <xdr:to>
      <xdr:col>6</xdr:col>
      <xdr:colOff>510540</xdr:colOff>
      <xdr:row>41</xdr:row>
      <xdr:rowOff>38100</xdr:rowOff>
    </xdr:to>
    <xdr:cxnSp macro="">
      <xdr:nvCxnSpPr>
        <xdr:cNvPr id="56" name="直線コネクタ 55"/>
        <xdr:cNvCxnSpPr/>
      </xdr:nvCxnSpPr>
      <xdr:spPr>
        <a:xfrm flipV="1">
          <a:off x="4634865" y="56388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41927</xdr:rowOff>
    </xdr:from>
    <xdr:ext cx="340478" cy="259045"/>
    <xdr:sp macro="" textlink="">
      <xdr:nvSpPr>
        <xdr:cNvPr id="57" name="【図書館】&#10;有形固定資産減価償却率最小値テキスト"/>
        <xdr:cNvSpPr txBox="1"/>
      </xdr:nvSpPr>
      <xdr:spPr>
        <a:xfrm>
          <a:off x="4724400" y="70713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a:t>
          </a:r>
          <a:endParaRPr kumimoji="1" lang="ja-JP" altLang="en-US" sz="1000" b="1">
            <a:latin typeface="ＭＳ Ｐゴシック"/>
          </a:endParaRPr>
        </a:p>
      </xdr:txBody>
    </xdr:sp>
    <xdr:clientData/>
  </xdr:oneCellAnchor>
  <xdr:twoCellAnchor>
    <xdr:from>
      <xdr:col>6</xdr:col>
      <xdr:colOff>422275</xdr:colOff>
      <xdr:row>41</xdr:row>
      <xdr:rowOff>38100</xdr:rowOff>
    </xdr:from>
    <xdr:to>
      <xdr:col>6</xdr:col>
      <xdr:colOff>600075</xdr:colOff>
      <xdr:row>41</xdr:row>
      <xdr:rowOff>38100</xdr:rowOff>
    </xdr:to>
    <xdr:cxnSp macro="">
      <xdr:nvCxnSpPr>
        <xdr:cNvPr id="58" name="直線コネクタ 57"/>
        <xdr:cNvCxnSpPr/>
      </xdr:nvCxnSpPr>
      <xdr:spPr>
        <a:xfrm>
          <a:off x="4546600" y="7067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99077</xdr:rowOff>
    </xdr:from>
    <xdr:ext cx="405111" cy="259045"/>
    <xdr:sp macro="" textlink="">
      <xdr:nvSpPr>
        <xdr:cNvPr id="59" name="【図書館】&#10;有形固定資産減価償却率最大値テキスト"/>
        <xdr:cNvSpPr txBox="1"/>
      </xdr:nvSpPr>
      <xdr:spPr>
        <a:xfrm>
          <a:off x="47244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84.0</a:t>
          </a:r>
          <a:endParaRPr kumimoji="1" lang="ja-JP" altLang="en-US" sz="1000" b="1">
            <a:latin typeface="ＭＳ Ｐゴシック"/>
          </a:endParaRPr>
        </a:p>
      </xdr:txBody>
    </xdr:sp>
    <xdr:clientData/>
  </xdr:oneCellAnchor>
  <xdr:twoCellAnchor>
    <xdr:from>
      <xdr:col>6</xdr:col>
      <xdr:colOff>422275</xdr:colOff>
      <xdr:row>32</xdr:row>
      <xdr:rowOff>152400</xdr:rowOff>
    </xdr:from>
    <xdr:to>
      <xdr:col>6</xdr:col>
      <xdr:colOff>600075</xdr:colOff>
      <xdr:row>32</xdr:row>
      <xdr:rowOff>152400</xdr:rowOff>
    </xdr:to>
    <xdr:cxnSp macro="">
      <xdr:nvCxnSpPr>
        <xdr:cNvPr id="60" name="直線コネクタ 59"/>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36</xdr:row>
      <xdr:rowOff>33037</xdr:rowOff>
    </xdr:from>
    <xdr:ext cx="405111" cy="259045"/>
    <xdr:sp macro="" textlink="">
      <xdr:nvSpPr>
        <xdr:cNvPr id="61" name="【図書館】&#10;有形固定資産減価償却率平均値テキスト"/>
        <xdr:cNvSpPr txBox="1"/>
      </xdr:nvSpPr>
      <xdr:spPr>
        <a:xfrm>
          <a:off x="4724400" y="62052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43.8</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10160</xdr:rowOff>
    </xdr:from>
    <xdr:to>
      <xdr:col>6</xdr:col>
      <xdr:colOff>561975</xdr:colOff>
      <xdr:row>37</xdr:row>
      <xdr:rowOff>111760</xdr:rowOff>
    </xdr:to>
    <xdr:sp macro="" textlink="">
      <xdr:nvSpPr>
        <xdr:cNvPr id="62" name="フローチャート : 判断 61"/>
        <xdr:cNvSpPr/>
      </xdr:nvSpPr>
      <xdr:spPr>
        <a:xfrm>
          <a:off x="45847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36</xdr:row>
      <xdr:rowOff>151130</xdr:rowOff>
    </xdr:from>
    <xdr:to>
      <xdr:col>5</xdr:col>
      <xdr:colOff>409575</xdr:colOff>
      <xdr:row>37</xdr:row>
      <xdr:rowOff>81280</xdr:rowOff>
    </xdr:to>
    <xdr:sp macro="" textlink="">
      <xdr:nvSpPr>
        <xdr:cNvPr id="63" name="フローチャート : 判断 62"/>
        <xdr:cNvSpPr/>
      </xdr:nvSpPr>
      <xdr:spPr>
        <a:xfrm>
          <a:off x="3746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10160</xdr:rowOff>
    </xdr:from>
    <xdr:to>
      <xdr:col>6</xdr:col>
      <xdr:colOff>561975</xdr:colOff>
      <xdr:row>37</xdr:row>
      <xdr:rowOff>111760</xdr:rowOff>
    </xdr:to>
    <xdr:sp macro="" textlink="">
      <xdr:nvSpPr>
        <xdr:cNvPr id="69" name="円/楕円 68"/>
        <xdr:cNvSpPr/>
      </xdr:nvSpPr>
      <xdr:spPr>
        <a:xfrm>
          <a:off x="45847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36</xdr:row>
      <xdr:rowOff>160037</xdr:rowOff>
    </xdr:from>
    <xdr:ext cx="405111" cy="259045"/>
    <xdr:sp macro="" textlink="">
      <xdr:nvSpPr>
        <xdr:cNvPr id="70" name="【図書館】&#10;有形固定資産減価償却率該当値テキスト"/>
        <xdr:cNvSpPr txBox="1"/>
      </xdr:nvSpPr>
      <xdr:spPr>
        <a:xfrm>
          <a:off x="4724400"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43.8</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48260</xdr:rowOff>
    </xdr:from>
    <xdr:to>
      <xdr:col>5</xdr:col>
      <xdr:colOff>409575</xdr:colOff>
      <xdr:row>37</xdr:row>
      <xdr:rowOff>149860</xdr:rowOff>
    </xdr:to>
    <xdr:sp macro="" textlink="">
      <xdr:nvSpPr>
        <xdr:cNvPr id="71" name="円/楕円 70"/>
        <xdr:cNvSpPr/>
      </xdr:nvSpPr>
      <xdr:spPr>
        <a:xfrm>
          <a:off x="3746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37</xdr:row>
      <xdr:rowOff>60960</xdr:rowOff>
    </xdr:from>
    <xdr:to>
      <xdr:col>6</xdr:col>
      <xdr:colOff>511175</xdr:colOff>
      <xdr:row>37</xdr:row>
      <xdr:rowOff>99060</xdr:rowOff>
    </xdr:to>
    <xdr:cxnSp macro="">
      <xdr:nvCxnSpPr>
        <xdr:cNvPr id="72" name="直線コネクタ 71"/>
        <xdr:cNvCxnSpPr/>
      </xdr:nvCxnSpPr>
      <xdr:spPr>
        <a:xfrm flipV="1">
          <a:off x="3797300" y="640461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35</xdr:row>
      <xdr:rowOff>97807</xdr:rowOff>
    </xdr:from>
    <xdr:ext cx="405111" cy="259045"/>
    <xdr:sp macro="" textlink="">
      <xdr:nvSpPr>
        <xdr:cNvPr id="73" name="n_1aveValue【図書館】&#10;有形固定資産減価償却率"/>
        <xdr:cNvSpPr txBox="1"/>
      </xdr:nvSpPr>
      <xdr:spPr>
        <a:xfrm>
          <a:off x="3582043"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45.4</a:t>
          </a:r>
          <a:endParaRPr kumimoji="1" lang="ja-JP" altLang="en-US" sz="1000" b="1">
            <a:solidFill>
              <a:srgbClr val="000080"/>
            </a:solidFill>
            <a:latin typeface="ＭＳ Ｐゴシック"/>
          </a:endParaRPr>
        </a:p>
      </xdr:txBody>
    </xdr:sp>
    <xdr:clientData/>
  </xdr:oneCellAnchor>
  <xdr:oneCellAnchor>
    <xdr:from>
      <xdr:col>5</xdr:col>
      <xdr:colOff>143518</xdr:colOff>
      <xdr:row>37</xdr:row>
      <xdr:rowOff>140987</xdr:rowOff>
    </xdr:from>
    <xdr:ext cx="405111" cy="259045"/>
    <xdr:sp macro="" textlink="">
      <xdr:nvSpPr>
        <xdr:cNvPr id="74" name="n_1mainValue【図書館】&#10;有形固定資産減価償却率"/>
        <xdr:cNvSpPr txBox="1"/>
      </xdr:nvSpPr>
      <xdr:spPr>
        <a:xfrm>
          <a:off x="3582043"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5/22</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0.032</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3" name="テキスト ボックス 82"/>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5" name="直線コネクタ 8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6" name="テキスト ボックス 8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7" name="直線コネクタ 8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8" name="テキスト ボックス 87"/>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9" name="直線コネクタ 8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90" name="テキスト ボックス 89"/>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1" name="直線コネクタ 9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2" name="テキスト ボックス 91"/>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3" name="直線コネクタ 9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4" name="テキスト ボックス 93"/>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6" name="テキスト ボックス 95"/>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95250</xdr:rowOff>
    </xdr:from>
    <xdr:to>
      <xdr:col>15</xdr:col>
      <xdr:colOff>180340</xdr:colOff>
      <xdr:row>42</xdr:row>
      <xdr:rowOff>19050</xdr:rowOff>
    </xdr:to>
    <xdr:cxnSp macro="">
      <xdr:nvCxnSpPr>
        <xdr:cNvPr id="98" name="直線コネクタ 97"/>
        <xdr:cNvCxnSpPr/>
      </xdr:nvCxnSpPr>
      <xdr:spPr>
        <a:xfrm flipV="1">
          <a:off x="10476865" y="575310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22877</xdr:rowOff>
    </xdr:from>
    <xdr:ext cx="469744" cy="259045"/>
    <xdr:sp macro="" textlink="">
      <xdr:nvSpPr>
        <xdr:cNvPr id="99" name="【図書館】&#10;一人当たり面積最小値テキスト"/>
        <xdr:cNvSpPr txBox="1"/>
      </xdr:nvSpPr>
      <xdr:spPr>
        <a:xfrm>
          <a:off x="105664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0.001</a:t>
          </a:r>
          <a:endParaRPr kumimoji="1" lang="ja-JP" altLang="en-US" sz="1000" b="1">
            <a:latin typeface="ＭＳ Ｐゴシック"/>
          </a:endParaRPr>
        </a:p>
      </xdr:txBody>
    </xdr:sp>
    <xdr:clientData/>
  </xdr:oneCellAnchor>
  <xdr:twoCellAnchor>
    <xdr:from>
      <xdr:col>15</xdr:col>
      <xdr:colOff>92075</xdr:colOff>
      <xdr:row>42</xdr:row>
      <xdr:rowOff>19050</xdr:rowOff>
    </xdr:from>
    <xdr:to>
      <xdr:col>15</xdr:col>
      <xdr:colOff>269875</xdr:colOff>
      <xdr:row>42</xdr:row>
      <xdr:rowOff>19050</xdr:rowOff>
    </xdr:to>
    <xdr:cxnSp macro="">
      <xdr:nvCxnSpPr>
        <xdr:cNvPr id="100" name="直線コネクタ 99"/>
        <xdr:cNvCxnSpPr/>
      </xdr:nvCxnSpPr>
      <xdr:spPr>
        <a:xfrm>
          <a:off x="10388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41927</xdr:rowOff>
    </xdr:from>
    <xdr:ext cx="469744" cy="259045"/>
    <xdr:sp macro="" textlink="">
      <xdr:nvSpPr>
        <xdr:cNvPr id="101" name="【図書館】&#10;一人当たり面積最大値テキスト"/>
        <xdr:cNvSpPr txBox="1"/>
      </xdr:nvSpPr>
      <xdr:spPr>
        <a:xfrm>
          <a:off x="105664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0.078</a:t>
          </a:r>
          <a:endParaRPr kumimoji="1" lang="ja-JP" altLang="en-US" sz="1000" b="1">
            <a:latin typeface="ＭＳ Ｐゴシック"/>
          </a:endParaRPr>
        </a:p>
      </xdr:txBody>
    </xdr:sp>
    <xdr:clientData/>
  </xdr:oneCellAnchor>
  <xdr:twoCellAnchor>
    <xdr:from>
      <xdr:col>15</xdr:col>
      <xdr:colOff>92075</xdr:colOff>
      <xdr:row>33</xdr:row>
      <xdr:rowOff>95250</xdr:rowOff>
    </xdr:from>
    <xdr:to>
      <xdr:col>15</xdr:col>
      <xdr:colOff>269875</xdr:colOff>
      <xdr:row>33</xdr:row>
      <xdr:rowOff>95250</xdr:rowOff>
    </xdr:to>
    <xdr:cxnSp macro="">
      <xdr:nvCxnSpPr>
        <xdr:cNvPr id="102" name="直線コネクタ 101"/>
        <xdr:cNvCxnSpPr/>
      </xdr:nvCxnSpPr>
      <xdr:spPr>
        <a:xfrm>
          <a:off x="10388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80027</xdr:rowOff>
    </xdr:from>
    <xdr:ext cx="469744" cy="259045"/>
    <xdr:sp macro="" textlink="">
      <xdr:nvSpPr>
        <xdr:cNvPr id="103" name="【図書館】&#10;一人当たり面積平均値テキスト"/>
        <xdr:cNvSpPr txBox="1"/>
      </xdr:nvSpPr>
      <xdr:spPr>
        <a:xfrm>
          <a:off x="10566400" y="6423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0.039</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101600</xdr:rowOff>
    </xdr:from>
    <xdr:to>
      <xdr:col>15</xdr:col>
      <xdr:colOff>231775</xdr:colOff>
      <xdr:row>38</xdr:row>
      <xdr:rowOff>31750</xdr:rowOff>
    </xdr:to>
    <xdr:sp macro="" textlink="">
      <xdr:nvSpPr>
        <xdr:cNvPr id="104" name="フローチャート : 判断 103"/>
        <xdr:cNvSpPr/>
      </xdr:nvSpPr>
      <xdr:spPr>
        <a:xfrm>
          <a:off x="104267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120650</xdr:rowOff>
    </xdr:from>
    <xdr:to>
      <xdr:col>14</xdr:col>
      <xdr:colOff>79375</xdr:colOff>
      <xdr:row>38</xdr:row>
      <xdr:rowOff>50800</xdr:rowOff>
    </xdr:to>
    <xdr:sp macro="" textlink="">
      <xdr:nvSpPr>
        <xdr:cNvPr id="105" name="フローチャート : 判断 104"/>
        <xdr:cNvSpPr/>
      </xdr:nvSpPr>
      <xdr:spPr>
        <a:xfrm>
          <a:off x="9588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6" name="テキスト ボックス 10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7" name="テキスト ボックス 10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8" name="テキスト ボックス 10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9" name="テキスト ボックス 10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0" name="テキスト ボックス 10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63500</xdr:rowOff>
    </xdr:from>
    <xdr:to>
      <xdr:col>15</xdr:col>
      <xdr:colOff>231775</xdr:colOff>
      <xdr:row>35</xdr:row>
      <xdr:rowOff>165100</xdr:rowOff>
    </xdr:to>
    <xdr:sp macro="" textlink="">
      <xdr:nvSpPr>
        <xdr:cNvPr id="111" name="円/楕円 110"/>
        <xdr:cNvSpPr/>
      </xdr:nvSpPr>
      <xdr:spPr>
        <a:xfrm>
          <a:off x="104267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34</xdr:row>
      <xdr:rowOff>86377</xdr:rowOff>
    </xdr:from>
    <xdr:ext cx="469744" cy="259045"/>
    <xdr:sp macro="" textlink="">
      <xdr:nvSpPr>
        <xdr:cNvPr id="112" name="【図書館】&#10;一人当たり面積該当値テキスト"/>
        <xdr:cNvSpPr txBox="1"/>
      </xdr:nvSpPr>
      <xdr:spPr>
        <a:xfrm>
          <a:off x="10566400" y="59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0.059</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63500</xdr:rowOff>
    </xdr:from>
    <xdr:to>
      <xdr:col>14</xdr:col>
      <xdr:colOff>79375</xdr:colOff>
      <xdr:row>35</xdr:row>
      <xdr:rowOff>165100</xdr:rowOff>
    </xdr:to>
    <xdr:sp macro="" textlink="">
      <xdr:nvSpPr>
        <xdr:cNvPr id="113" name="円/楕円 112"/>
        <xdr:cNvSpPr/>
      </xdr:nvSpPr>
      <xdr:spPr>
        <a:xfrm>
          <a:off x="9588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35</xdr:row>
      <xdr:rowOff>114300</xdr:rowOff>
    </xdr:from>
    <xdr:to>
      <xdr:col>15</xdr:col>
      <xdr:colOff>180975</xdr:colOff>
      <xdr:row>35</xdr:row>
      <xdr:rowOff>114300</xdr:rowOff>
    </xdr:to>
    <xdr:cxnSp macro="">
      <xdr:nvCxnSpPr>
        <xdr:cNvPr id="114" name="直線コネクタ 113"/>
        <xdr:cNvCxnSpPr/>
      </xdr:nvCxnSpPr>
      <xdr:spPr>
        <a:xfrm>
          <a:off x="9639300" y="6115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38</xdr:row>
      <xdr:rowOff>41927</xdr:rowOff>
    </xdr:from>
    <xdr:ext cx="469744" cy="259045"/>
    <xdr:sp macro="" textlink="">
      <xdr:nvSpPr>
        <xdr:cNvPr id="115" name="n_1aveValue【図書館】&#10;一人当たり面積"/>
        <xdr:cNvSpPr txBox="1"/>
      </xdr:nvSpPr>
      <xdr:spPr>
        <a:xfrm>
          <a:off x="9391727"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0.038</a:t>
          </a:r>
          <a:endParaRPr kumimoji="1" lang="ja-JP" altLang="en-US" sz="1000" b="1">
            <a:solidFill>
              <a:srgbClr val="000080"/>
            </a:solidFill>
            <a:latin typeface="ＭＳ Ｐゴシック"/>
          </a:endParaRPr>
        </a:p>
      </xdr:txBody>
    </xdr:sp>
    <xdr:clientData/>
  </xdr:oneCellAnchor>
  <xdr:oneCellAnchor>
    <xdr:from>
      <xdr:col>13</xdr:col>
      <xdr:colOff>466802</xdr:colOff>
      <xdr:row>34</xdr:row>
      <xdr:rowOff>10177</xdr:rowOff>
    </xdr:from>
    <xdr:ext cx="469744" cy="259045"/>
    <xdr:sp macro="" textlink="">
      <xdr:nvSpPr>
        <xdr:cNvPr id="116" name="n_1mainValue【図書館】&#10;一人当たり面積"/>
        <xdr:cNvSpPr txBox="1"/>
      </xdr:nvSpPr>
      <xdr:spPr>
        <a:xfrm>
          <a:off x="9391727" y="58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0.059</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7" name="正方形/長方形 11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8" name="正方形/長方形 11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9" name="正方形/長方形 11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18/21</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0" name="正方形/長方形 11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1" name="正方形/長方形 12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2" name="正方形/長方形 12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3" name="正方形/長方形 12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4" name="正方形/長方形 12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5" name="テキスト ボックス 12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6" name="直線コネクタ 12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64</xdr:row>
      <xdr:rowOff>76200</xdr:rowOff>
    </xdr:from>
    <xdr:to>
      <xdr:col>7</xdr:col>
      <xdr:colOff>638175</xdr:colOff>
      <xdr:row>64</xdr:row>
      <xdr:rowOff>76200</xdr:rowOff>
    </xdr:to>
    <xdr:cxnSp macro="">
      <xdr:nvCxnSpPr>
        <xdr:cNvPr id="127" name="直線コネクタ 12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63</xdr:row>
      <xdr:rowOff>105427</xdr:rowOff>
    </xdr:from>
    <xdr:ext cx="338939" cy="259045"/>
    <xdr:sp macro="" textlink="">
      <xdr:nvSpPr>
        <xdr:cNvPr id="128" name="テキスト ボックス 127"/>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9" name="直線コネクタ 12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30" name="テキスト ボックス 12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31" name="直線コネクタ 13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2" name="テキスト ボックス 13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33" name="直線コネクタ 13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4" name="テキスト ボックス 13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5" name="直線コネクタ 13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124477</xdr:rowOff>
    </xdr:from>
    <xdr:ext cx="403059" cy="259045"/>
    <xdr:sp macro="" textlink="">
      <xdr:nvSpPr>
        <xdr:cNvPr id="136" name="テキスト ボックス 13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7" name="直線コネクタ 13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8" name="テキスト ボックス 13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54</xdr:row>
      <xdr:rowOff>161925</xdr:rowOff>
    </xdr:from>
    <xdr:to>
      <xdr:col>6</xdr:col>
      <xdr:colOff>510540</xdr:colOff>
      <xdr:row>63</xdr:row>
      <xdr:rowOff>34290</xdr:rowOff>
    </xdr:to>
    <xdr:cxnSp macro="">
      <xdr:nvCxnSpPr>
        <xdr:cNvPr id="140" name="直線コネクタ 139"/>
        <xdr:cNvCxnSpPr/>
      </xdr:nvCxnSpPr>
      <xdr:spPr>
        <a:xfrm flipV="1">
          <a:off x="4634865" y="9420225"/>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38117</xdr:rowOff>
    </xdr:from>
    <xdr:ext cx="405111" cy="259045"/>
    <xdr:sp macro="" textlink="">
      <xdr:nvSpPr>
        <xdr:cNvPr id="141" name="【体育館・プール】&#10;有形固定資産減価償却率最小値テキスト"/>
        <xdr:cNvSpPr txBox="1"/>
      </xdr:nvSpPr>
      <xdr:spPr>
        <a:xfrm>
          <a:off x="4724400"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a:t>
          </a:r>
          <a:endParaRPr kumimoji="1" lang="ja-JP" altLang="en-US" sz="1000" b="1">
            <a:latin typeface="ＭＳ Ｐゴシック"/>
          </a:endParaRPr>
        </a:p>
      </xdr:txBody>
    </xdr:sp>
    <xdr:clientData/>
  </xdr:oneCellAnchor>
  <xdr:twoCellAnchor>
    <xdr:from>
      <xdr:col>6</xdr:col>
      <xdr:colOff>422275</xdr:colOff>
      <xdr:row>63</xdr:row>
      <xdr:rowOff>34290</xdr:rowOff>
    </xdr:from>
    <xdr:to>
      <xdr:col>6</xdr:col>
      <xdr:colOff>600075</xdr:colOff>
      <xdr:row>63</xdr:row>
      <xdr:rowOff>34290</xdr:rowOff>
    </xdr:to>
    <xdr:cxnSp macro="">
      <xdr:nvCxnSpPr>
        <xdr:cNvPr id="142" name="直線コネクタ 141"/>
        <xdr:cNvCxnSpPr/>
      </xdr:nvCxnSpPr>
      <xdr:spPr>
        <a:xfrm>
          <a:off x="4546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53</xdr:row>
      <xdr:rowOff>108602</xdr:rowOff>
    </xdr:from>
    <xdr:ext cx="405111" cy="259045"/>
    <xdr:sp macro="" textlink="">
      <xdr:nvSpPr>
        <xdr:cNvPr id="143" name="【体育館・プール】&#10;有形固定資産減価償却率最大値テキスト"/>
        <xdr:cNvSpPr txBox="1"/>
      </xdr:nvSpPr>
      <xdr:spPr>
        <a:xfrm>
          <a:off x="47244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6</xdr:col>
      <xdr:colOff>422275</xdr:colOff>
      <xdr:row>54</xdr:row>
      <xdr:rowOff>161925</xdr:rowOff>
    </xdr:from>
    <xdr:to>
      <xdr:col>6</xdr:col>
      <xdr:colOff>600075</xdr:colOff>
      <xdr:row>54</xdr:row>
      <xdr:rowOff>161925</xdr:rowOff>
    </xdr:to>
    <xdr:cxnSp macro="">
      <xdr:nvCxnSpPr>
        <xdr:cNvPr id="144" name="直線コネクタ 143"/>
        <xdr:cNvCxnSpPr/>
      </xdr:nvCxnSpPr>
      <xdr:spPr>
        <a:xfrm>
          <a:off x="4546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57</xdr:row>
      <xdr:rowOff>27322</xdr:rowOff>
    </xdr:from>
    <xdr:ext cx="405111" cy="259045"/>
    <xdr:sp macro="" textlink="">
      <xdr:nvSpPr>
        <xdr:cNvPr id="145" name="【体育館・プール】&#10;有形固定資産減価償却率平均値テキスト"/>
        <xdr:cNvSpPr txBox="1"/>
      </xdr:nvSpPr>
      <xdr:spPr>
        <a:xfrm>
          <a:off x="4724400" y="9799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4445</xdr:rowOff>
    </xdr:from>
    <xdr:to>
      <xdr:col>6</xdr:col>
      <xdr:colOff>561975</xdr:colOff>
      <xdr:row>58</xdr:row>
      <xdr:rowOff>106045</xdr:rowOff>
    </xdr:to>
    <xdr:sp macro="" textlink="">
      <xdr:nvSpPr>
        <xdr:cNvPr id="146" name="フローチャート : 判断 145"/>
        <xdr:cNvSpPr/>
      </xdr:nvSpPr>
      <xdr:spPr>
        <a:xfrm>
          <a:off x="45847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57</xdr:row>
      <xdr:rowOff>151130</xdr:rowOff>
    </xdr:from>
    <xdr:to>
      <xdr:col>5</xdr:col>
      <xdr:colOff>409575</xdr:colOff>
      <xdr:row>58</xdr:row>
      <xdr:rowOff>81280</xdr:rowOff>
    </xdr:to>
    <xdr:sp macro="" textlink="">
      <xdr:nvSpPr>
        <xdr:cNvPr id="147" name="フローチャート : 判断 146"/>
        <xdr:cNvSpPr/>
      </xdr:nvSpPr>
      <xdr:spPr>
        <a:xfrm>
          <a:off x="37465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8" name="テキスト ボックス 14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9" name="テキスト ボックス 14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0" name="テキスト ボックス 14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1" name="テキスト ボックス 15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2" name="テキスト ボックス 15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60</xdr:row>
      <xdr:rowOff>4445</xdr:rowOff>
    </xdr:from>
    <xdr:to>
      <xdr:col>6</xdr:col>
      <xdr:colOff>561975</xdr:colOff>
      <xdr:row>60</xdr:row>
      <xdr:rowOff>106045</xdr:rowOff>
    </xdr:to>
    <xdr:sp macro="" textlink="">
      <xdr:nvSpPr>
        <xdr:cNvPr id="153" name="円/楕円 152"/>
        <xdr:cNvSpPr/>
      </xdr:nvSpPr>
      <xdr:spPr>
        <a:xfrm>
          <a:off x="45847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59</xdr:row>
      <xdr:rowOff>154322</xdr:rowOff>
    </xdr:from>
    <xdr:ext cx="405111" cy="259045"/>
    <xdr:sp macro="" textlink="">
      <xdr:nvSpPr>
        <xdr:cNvPr id="154" name="【体育館・プール】&#10;有形固定資産減価償却率該当値テキスト"/>
        <xdr:cNvSpPr txBox="1"/>
      </xdr:nvSpPr>
      <xdr:spPr>
        <a:xfrm>
          <a:off x="4724400"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37.1</a:t>
          </a:r>
          <a:endParaRPr kumimoji="1" lang="ja-JP" altLang="en-US" sz="1000" b="1">
            <a:solidFill>
              <a:srgbClr val="FF0000"/>
            </a:solidFill>
            <a:latin typeface="ＭＳ Ｐゴシック"/>
          </a:endParaRPr>
        </a:p>
      </xdr:txBody>
    </xdr:sp>
    <xdr:clientData/>
  </xdr:oneCellAnchor>
  <xdr:twoCellAnchor>
    <xdr:from>
      <xdr:col>5</xdr:col>
      <xdr:colOff>307975</xdr:colOff>
      <xdr:row>60</xdr:row>
      <xdr:rowOff>145415</xdr:rowOff>
    </xdr:from>
    <xdr:to>
      <xdr:col>5</xdr:col>
      <xdr:colOff>409575</xdr:colOff>
      <xdr:row>61</xdr:row>
      <xdr:rowOff>75565</xdr:rowOff>
    </xdr:to>
    <xdr:sp macro="" textlink="">
      <xdr:nvSpPr>
        <xdr:cNvPr id="155" name="円/楕円 154"/>
        <xdr:cNvSpPr/>
      </xdr:nvSpPr>
      <xdr:spPr>
        <a:xfrm>
          <a:off x="3746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60</xdr:row>
      <xdr:rowOff>55245</xdr:rowOff>
    </xdr:from>
    <xdr:to>
      <xdr:col>6</xdr:col>
      <xdr:colOff>511175</xdr:colOff>
      <xdr:row>61</xdr:row>
      <xdr:rowOff>24765</xdr:rowOff>
    </xdr:to>
    <xdr:cxnSp macro="">
      <xdr:nvCxnSpPr>
        <xdr:cNvPr id="156" name="直線コネクタ 155"/>
        <xdr:cNvCxnSpPr/>
      </xdr:nvCxnSpPr>
      <xdr:spPr>
        <a:xfrm flipV="1">
          <a:off x="3797300" y="10342245"/>
          <a:ext cx="8382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56</xdr:row>
      <xdr:rowOff>97807</xdr:rowOff>
    </xdr:from>
    <xdr:ext cx="405111" cy="259045"/>
    <xdr:sp macro="" textlink="">
      <xdr:nvSpPr>
        <xdr:cNvPr id="157" name="n_1aveValue【体育館・プール】&#10;有形固定資産減価償却率"/>
        <xdr:cNvSpPr txBox="1"/>
      </xdr:nvSpPr>
      <xdr:spPr>
        <a:xfrm>
          <a:off x="3582043"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a:t>
          </a:r>
          <a:endParaRPr kumimoji="1" lang="ja-JP" altLang="en-US" sz="1000" b="1">
            <a:solidFill>
              <a:srgbClr val="000080"/>
            </a:solidFill>
            <a:latin typeface="ＭＳ Ｐゴシック"/>
          </a:endParaRPr>
        </a:p>
      </xdr:txBody>
    </xdr:sp>
    <xdr:clientData/>
  </xdr:oneCellAnchor>
  <xdr:oneCellAnchor>
    <xdr:from>
      <xdr:col>5</xdr:col>
      <xdr:colOff>143518</xdr:colOff>
      <xdr:row>61</xdr:row>
      <xdr:rowOff>66692</xdr:rowOff>
    </xdr:from>
    <xdr:ext cx="405111" cy="259045"/>
    <xdr:sp macro="" textlink="">
      <xdr:nvSpPr>
        <xdr:cNvPr id="158" name="n_1mainValue【体育館・プール】&#10;有形固定資産減価償却率"/>
        <xdr:cNvSpPr txBox="1"/>
      </xdr:nvSpPr>
      <xdr:spPr>
        <a:xfrm>
          <a:off x="3582043"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29.7</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9" name="正方形/長方形 15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0" name="正方形/長方形 15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1" name="正方形/長方形 16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2" name="正方形/長方形 16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3" name="正方形/長方形 16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4" name="正方形/長方形 16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5" name="正方形/長方形 16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0.163</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6" name="正方形/長方形 16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7" name="テキスト ボックス 16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8" name="直線コネクタ 16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9" name="直線コネクタ 16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70" name="テキスト ボックス 169"/>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71" name="直線コネクタ 17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72" name="テキスト ボックス 171"/>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3" name="直線コネクタ 17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74" name="テキスト ボックス 17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5" name="直線コネクタ 17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76" name="テキスト ボックス 175"/>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7" name="直線コネクタ 17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78" name="テキスト ボックス 177"/>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9" name="直線コネクタ 17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80" name="テキスト ボックス 17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19050</xdr:rowOff>
    </xdr:from>
    <xdr:to>
      <xdr:col>15</xdr:col>
      <xdr:colOff>180340</xdr:colOff>
      <xdr:row>64</xdr:row>
      <xdr:rowOff>15240</xdr:rowOff>
    </xdr:to>
    <xdr:cxnSp macro="">
      <xdr:nvCxnSpPr>
        <xdr:cNvPr id="182" name="直線コネクタ 181"/>
        <xdr:cNvCxnSpPr/>
      </xdr:nvCxnSpPr>
      <xdr:spPr>
        <a:xfrm flipV="1">
          <a:off x="10476865" y="962025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19067</xdr:rowOff>
    </xdr:from>
    <xdr:ext cx="469744" cy="259045"/>
    <xdr:sp macro="" textlink="">
      <xdr:nvSpPr>
        <xdr:cNvPr id="183" name="【体育館・プール】&#10;一人当たり面積最小値テキスト"/>
        <xdr:cNvSpPr txBox="1"/>
      </xdr:nvSpPr>
      <xdr:spPr>
        <a:xfrm>
          <a:off x="10566400"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0.016</a:t>
          </a:r>
          <a:endParaRPr kumimoji="1" lang="ja-JP" altLang="en-US" sz="1000" b="1">
            <a:latin typeface="ＭＳ Ｐゴシック"/>
          </a:endParaRPr>
        </a:p>
      </xdr:txBody>
    </xdr:sp>
    <xdr:clientData/>
  </xdr:oneCellAnchor>
  <xdr:twoCellAnchor>
    <xdr:from>
      <xdr:col>15</xdr:col>
      <xdr:colOff>92075</xdr:colOff>
      <xdr:row>64</xdr:row>
      <xdr:rowOff>15240</xdr:rowOff>
    </xdr:from>
    <xdr:to>
      <xdr:col>15</xdr:col>
      <xdr:colOff>269875</xdr:colOff>
      <xdr:row>64</xdr:row>
      <xdr:rowOff>15240</xdr:rowOff>
    </xdr:to>
    <xdr:cxnSp macro="">
      <xdr:nvCxnSpPr>
        <xdr:cNvPr id="184" name="直線コネクタ 183"/>
        <xdr:cNvCxnSpPr/>
      </xdr:nvCxnSpPr>
      <xdr:spPr>
        <a:xfrm>
          <a:off x="10388600" y="1098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137177</xdr:rowOff>
    </xdr:from>
    <xdr:ext cx="469744" cy="259045"/>
    <xdr:sp macro="" textlink="">
      <xdr:nvSpPr>
        <xdr:cNvPr id="185" name="【体育館・プール】&#10;一人当たり面積最大値テキスト"/>
        <xdr:cNvSpPr txBox="1"/>
      </xdr:nvSpPr>
      <xdr:spPr>
        <a:xfrm>
          <a:off x="10566400" y="939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0.375</a:t>
          </a:r>
          <a:endParaRPr kumimoji="1" lang="ja-JP" altLang="en-US" sz="1000" b="1">
            <a:latin typeface="ＭＳ Ｐゴシック"/>
          </a:endParaRPr>
        </a:p>
      </xdr:txBody>
    </xdr:sp>
    <xdr:clientData/>
  </xdr:oneCellAnchor>
  <xdr:twoCellAnchor>
    <xdr:from>
      <xdr:col>15</xdr:col>
      <xdr:colOff>92075</xdr:colOff>
      <xdr:row>56</xdr:row>
      <xdr:rowOff>19050</xdr:rowOff>
    </xdr:from>
    <xdr:to>
      <xdr:col>15</xdr:col>
      <xdr:colOff>269875</xdr:colOff>
      <xdr:row>56</xdr:row>
      <xdr:rowOff>19050</xdr:rowOff>
    </xdr:to>
    <xdr:cxnSp macro="">
      <xdr:nvCxnSpPr>
        <xdr:cNvPr id="186" name="直線コネクタ 185"/>
        <xdr:cNvCxnSpPr/>
      </xdr:nvCxnSpPr>
      <xdr:spPr>
        <a:xfrm>
          <a:off x="10388600" y="962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6367</xdr:rowOff>
    </xdr:from>
    <xdr:ext cx="469744" cy="259045"/>
    <xdr:sp macro="" textlink="">
      <xdr:nvSpPr>
        <xdr:cNvPr id="187" name="【体育館・プール】&#10;一人当たり面積平均値テキスト"/>
        <xdr:cNvSpPr txBox="1"/>
      </xdr:nvSpPr>
      <xdr:spPr>
        <a:xfrm>
          <a:off x="10566400" y="10293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0.146</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154940</xdr:rowOff>
    </xdr:from>
    <xdr:to>
      <xdr:col>15</xdr:col>
      <xdr:colOff>231775</xdr:colOff>
      <xdr:row>61</xdr:row>
      <xdr:rowOff>85090</xdr:rowOff>
    </xdr:to>
    <xdr:sp macro="" textlink="">
      <xdr:nvSpPr>
        <xdr:cNvPr id="188" name="フローチャート : 判断 187"/>
        <xdr:cNvSpPr/>
      </xdr:nvSpPr>
      <xdr:spPr>
        <a:xfrm>
          <a:off x="10426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17780</xdr:rowOff>
    </xdr:from>
    <xdr:to>
      <xdr:col>14</xdr:col>
      <xdr:colOff>79375</xdr:colOff>
      <xdr:row>61</xdr:row>
      <xdr:rowOff>119380</xdr:rowOff>
    </xdr:to>
    <xdr:sp macro="" textlink="">
      <xdr:nvSpPr>
        <xdr:cNvPr id="189" name="フローチャート : 判断 188"/>
        <xdr:cNvSpPr/>
      </xdr:nvSpPr>
      <xdr:spPr>
        <a:xfrm>
          <a:off x="9588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0" name="テキスト ボックス 18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1" name="テキスト ボックス 19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2" name="テキスト ボックス 19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3" name="テキスト ボックス 19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4" name="テキスト ボックス 19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60</xdr:row>
      <xdr:rowOff>162560</xdr:rowOff>
    </xdr:from>
    <xdr:to>
      <xdr:col>15</xdr:col>
      <xdr:colOff>231775</xdr:colOff>
      <xdr:row>61</xdr:row>
      <xdr:rowOff>92710</xdr:rowOff>
    </xdr:to>
    <xdr:sp macro="" textlink="">
      <xdr:nvSpPr>
        <xdr:cNvPr id="195" name="円/楕円 194"/>
        <xdr:cNvSpPr/>
      </xdr:nvSpPr>
      <xdr:spPr>
        <a:xfrm>
          <a:off x="104267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60</xdr:row>
      <xdr:rowOff>140987</xdr:rowOff>
    </xdr:from>
    <xdr:ext cx="469744" cy="259045"/>
    <xdr:sp macro="" textlink="">
      <xdr:nvSpPr>
        <xdr:cNvPr id="196" name="【体育館・プール】&#10;一人当たり面積該当値テキスト"/>
        <xdr:cNvSpPr txBox="1"/>
      </xdr:nvSpPr>
      <xdr:spPr>
        <a:xfrm>
          <a:off x="10566400" y="104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0.144</a:t>
          </a:r>
          <a:endParaRPr kumimoji="1" lang="ja-JP" altLang="en-US" sz="1000" b="1">
            <a:solidFill>
              <a:srgbClr val="FF0000"/>
            </a:solidFill>
            <a:latin typeface="ＭＳ Ｐゴシック"/>
          </a:endParaRPr>
        </a:p>
      </xdr:txBody>
    </xdr:sp>
    <xdr:clientData/>
  </xdr:oneCellAnchor>
  <xdr:twoCellAnchor>
    <xdr:from>
      <xdr:col>13</xdr:col>
      <xdr:colOff>663575</xdr:colOff>
      <xdr:row>60</xdr:row>
      <xdr:rowOff>162560</xdr:rowOff>
    </xdr:from>
    <xdr:to>
      <xdr:col>14</xdr:col>
      <xdr:colOff>79375</xdr:colOff>
      <xdr:row>61</xdr:row>
      <xdr:rowOff>92710</xdr:rowOff>
    </xdr:to>
    <xdr:sp macro="" textlink="">
      <xdr:nvSpPr>
        <xdr:cNvPr id="197" name="円/楕円 196"/>
        <xdr:cNvSpPr/>
      </xdr:nvSpPr>
      <xdr:spPr>
        <a:xfrm>
          <a:off x="9588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61</xdr:row>
      <xdr:rowOff>41910</xdr:rowOff>
    </xdr:from>
    <xdr:to>
      <xdr:col>15</xdr:col>
      <xdr:colOff>180975</xdr:colOff>
      <xdr:row>61</xdr:row>
      <xdr:rowOff>41910</xdr:rowOff>
    </xdr:to>
    <xdr:cxnSp macro="">
      <xdr:nvCxnSpPr>
        <xdr:cNvPr id="198" name="直線コネクタ 197"/>
        <xdr:cNvCxnSpPr/>
      </xdr:nvCxnSpPr>
      <xdr:spPr>
        <a:xfrm>
          <a:off x="9639300" y="10500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61</xdr:row>
      <xdr:rowOff>110507</xdr:rowOff>
    </xdr:from>
    <xdr:ext cx="469744" cy="259045"/>
    <xdr:sp macro="" textlink="">
      <xdr:nvSpPr>
        <xdr:cNvPr id="199" name="n_1aveValue【体育館・プール】&#10;一人当たり面積"/>
        <xdr:cNvSpPr txBox="1"/>
      </xdr:nvSpPr>
      <xdr:spPr>
        <a:xfrm>
          <a:off x="9391727"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0.137</a:t>
          </a:r>
          <a:endParaRPr kumimoji="1" lang="ja-JP" altLang="en-US" sz="1000" b="1">
            <a:solidFill>
              <a:srgbClr val="000080"/>
            </a:solidFill>
            <a:latin typeface="ＭＳ Ｐゴシック"/>
          </a:endParaRPr>
        </a:p>
      </xdr:txBody>
    </xdr:sp>
    <xdr:clientData/>
  </xdr:oneCellAnchor>
  <xdr:oneCellAnchor>
    <xdr:from>
      <xdr:col>13</xdr:col>
      <xdr:colOff>466802</xdr:colOff>
      <xdr:row>59</xdr:row>
      <xdr:rowOff>109237</xdr:rowOff>
    </xdr:from>
    <xdr:ext cx="469744" cy="259045"/>
    <xdr:sp macro="" textlink="">
      <xdr:nvSpPr>
        <xdr:cNvPr id="200" name="n_1mainValue【体育館・プール】&#10;一人当たり面積"/>
        <xdr:cNvSpPr txBox="1"/>
      </xdr:nvSpPr>
      <xdr:spPr>
        <a:xfrm>
          <a:off x="9391727"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0.144</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1" name="正方形/長方形 20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2" name="正方形/長方形 20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3" name="正方形/長方形 20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15/22</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4" name="正方形/長方形 20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5" name="正方形/長方形 20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6" name="正方形/長方形 20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7" name="正方形/長方形 20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8" name="正方形/長方形 20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9" name="テキスト ボックス 20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10" name="直線コネクタ 20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211" name="テキスト ボックス 210"/>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12" name="直線コネクタ 21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13" name="テキスト ボックス 212"/>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14" name="直線コネクタ 21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15" name="テキスト ボックス 21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16" name="直線コネクタ 21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17" name="テキスト ボックス 21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18" name="直線コネクタ 21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19" name="テキスト ボックス 21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20" name="直線コネクタ 21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21" name="テキスト ボックス 220"/>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22" name="直線コネクタ 22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23" name="テキスト ボックス 222"/>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4"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133350</xdr:rowOff>
    </xdr:from>
    <xdr:to>
      <xdr:col>6</xdr:col>
      <xdr:colOff>510540</xdr:colOff>
      <xdr:row>85</xdr:row>
      <xdr:rowOff>19050</xdr:rowOff>
    </xdr:to>
    <xdr:cxnSp macro="">
      <xdr:nvCxnSpPr>
        <xdr:cNvPr id="225" name="直線コネクタ 224"/>
        <xdr:cNvCxnSpPr/>
      </xdr:nvCxnSpPr>
      <xdr:spPr>
        <a:xfrm flipV="1">
          <a:off x="4634865" y="133350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22877</xdr:rowOff>
    </xdr:from>
    <xdr:ext cx="405111" cy="259045"/>
    <xdr:sp macro="" textlink="">
      <xdr:nvSpPr>
        <xdr:cNvPr id="226" name="【福祉施設】&#10;有形固定資産減価償却率最小値テキスト"/>
        <xdr:cNvSpPr txBox="1"/>
      </xdr:nvSpPr>
      <xdr:spPr>
        <a:xfrm>
          <a:off x="4724400"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34.0</a:t>
          </a:r>
          <a:endParaRPr kumimoji="1" lang="ja-JP" altLang="en-US" sz="1000" b="1">
            <a:latin typeface="ＭＳ Ｐゴシック"/>
          </a:endParaRPr>
        </a:p>
      </xdr:txBody>
    </xdr:sp>
    <xdr:clientData/>
  </xdr:oneCellAnchor>
  <xdr:twoCellAnchor>
    <xdr:from>
      <xdr:col>6</xdr:col>
      <xdr:colOff>422275</xdr:colOff>
      <xdr:row>85</xdr:row>
      <xdr:rowOff>19050</xdr:rowOff>
    </xdr:from>
    <xdr:to>
      <xdr:col>6</xdr:col>
      <xdr:colOff>600075</xdr:colOff>
      <xdr:row>85</xdr:row>
      <xdr:rowOff>19050</xdr:rowOff>
    </xdr:to>
    <xdr:cxnSp macro="">
      <xdr:nvCxnSpPr>
        <xdr:cNvPr id="227" name="直線コネクタ 226"/>
        <xdr:cNvCxnSpPr/>
      </xdr:nvCxnSpPr>
      <xdr:spPr>
        <a:xfrm>
          <a:off x="4546600" y="1459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80027</xdr:rowOff>
    </xdr:from>
    <xdr:ext cx="469744" cy="259045"/>
    <xdr:sp macro="" textlink="">
      <xdr:nvSpPr>
        <xdr:cNvPr id="228" name="【福祉施設】&#10;有形固定資産減価償却率最大値テキスト"/>
        <xdr:cNvSpPr txBox="1"/>
      </xdr:nvSpPr>
      <xdr:spPr>
        <a:xfrm>
          <a:off x="4724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77</xdr:row>
      <xdr:rowOff>133350</xdr:rowOff>
    </xdr:from>
    <xdr:to>
      <xdr:col>6</xdr:col>
      <xdr:colOff>600075</xdr:colOff>
      <xdr:row>77</xdr:row>
      <xdr:rowOff>133350</xdr:rowOff>
    </xdr:to>
    <xdr:cxnSp macro="">
      <xdr:nvCxnSpPr>
        <xdr:cNvPr id="229" name="直線コネクタ 228"/>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125747</xdr:rowOff>
    </xdr:from>
    <xdr:ext cx="405111" cy="259045"/>
    <xdr:sp macro="" textlink="">
      <xdr:nvSpPr>
        <xdr:cNvPr id="230" name="【福祉施設】&#10;有形固定資産減価償却率平均値テキスト"/>
        <xdr:cNvSpPr txBox="1"/>
      </xdr:nvSpPr>
      <xdr:spPr>
        <a:xfrm>
          <a:off x="4724400" y="1418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147320</xdr:rowOff>
    </xdr:from>
    <xdr:to>
      <xdr:col>6</xdr:col>
      <xdr:colOff>561975</xdr:colOff>
      <xdr:row>83</xdr:row>
      <xdr:rowOff>77470</xdr:rowOff>
    </xdr:to>
    <xdr:sp macro="" textlink="">
      <xdr:nvSpPr>
        <xdr:cNvPr id="231" name="フローチャート : 判断 230"/>
        <xdr:cNvSpPr/>
      </xdr:nvSpPr>
      <xdr:spPr>
        <a:xfrm>
          <a:off x="45847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168275</xdr:rowOff>
    </xdr:from>
    <xdr:to>
      <xdr:col>5</xdr:col>
      <xdr:colOff>409575</xdr:colOff>
      <xdr:row>83</xdr:row>
      <xdr:rowOff>98425</xdr:rowOff>
    </xdr:to>
    <xdr:sp macro="" textlink="">
      <xdr:nvSpPr>
        <xdr:cNvPr id="232" name="フローチャート : 判断 231"/>
        <xdr:cNvSpPr/>
      </xdr:nvSpPr>
      <xdr:spPr>
        <a:xfrm>
          <a:off x="3746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33" name="テキスト ボックス 23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4" name="テキスト ボックス 23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5" name="テキスト ボックス 23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6" name="テキスト ボックス 23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7" name="テキスト ボックス 23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82</xdr:row>
      <xdr:rowOff>78739</xdr:rowOff>
    </xdr:from>
    <xdr:to>
      <xdr:col>6</xdr:col>
      <xdr:colOff>561975</xdr:colOff>
      <xdr:row>83</xdr:row>
      <xdr:rowOff>8889</xdr:rowOff>
    </xdr:to>
    <xdr:sp macro="" textlink="">
      <xdr:nvSpPr>
        <xdr:cNvPr id="238" name="円/楕円 237"/>
        <xdr:cNvSpPr/>
      </xdr:nvSpPr>
      <xdr:spPr>
        <a:xfrm>
          <a:off x="4584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81</xdr:row>
      <xdr:rowOff>101616</xdr:rowOff>
    </xdr:from>
    <xdr:ext cx="405111" cy="259045"/>
    <xdr:sp macro="" textlink="">
      <xdr:nvSpPr>
        <xdr:cNvPr id="239" name="【福祉施設】&#10;有形固定資産減価償却率該当値テキスト"/>
        <xdr:cNvSpPr txBox="1"/>
      </xdr:nvSpPr>
      <xdr:spPr>
        <a:xfrm>
          <a:off x="4724400" y="139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55.2</a:t>
          </a:r>
          <a:endParaRPr kumimoji="1" lang="ja-JP" altLang="en-US" sz="1000" b="1">
            <a:solidFill>
              <a:srgbClr val="FF0000"/>
            </a:solidFill>
            <a:latin typeface="ＭＳ Ｐゴシック"/>
          </a:endParaRPr>
        </a:p>
      </xdr:txBody>
    </xdr:sp>
    <xdr:clientData/>
  </xdr:oneCellAnchor>
  <xdr:twoCellAnchor>
    <xdr:from>
      <xdr:col>5</xdr:col>
      <xdr:colOff>307975</xdr:colOff>
      <xdr:row>82</xdr:row>
      <xdr:rowOff>122555</xdr:rowOff>
    </xdr:from>
    <xdr:to>
      <xdr:col>5</xdr:col>
      <xdr:colOff>409575</xdr:colOff>
      <xdr:row>83</xdr:row>
      <xdr:rowOff>52705</xdr:rowOff>
    </xdr:to>
    <xdr:sp macro="" textlink="">
      <xdr:nvSpPr>
        <xdr:cNvPr id="240" name="円/楕円 239"/>
        <xdr:cNvSpPr/>
      </xdr:nvSpPr>
      <xdr:spPr>
        <a:xfrm>
          <a:off x="3746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82</xdr:row>
      <xdr:rowOff>129539</xdr:rowOff>
    </xdr:from>
    <xdr:to>
      <xdr:col>6</xdr:col>
      <xdr:colOff>511175</xdr:colOff>
      <xdr:row>83</xdr:row>
      <xdr:rowOff>1905</xdr:rowOff>
    </xdr:to>
    <xdr:cxnSp macro="">
      <xdr:nvCxnSpPr>
        <xdr:cNvPr id="241" name="直線コネクタ 240"/>
        <xdr:cNvCxnSpPr/>
      </xdr:nvCxnSpPr>
      <xdr:spPr>
        <a:xfrm flipV="1">
          <a:off x="3797300" y="14188439"/>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83</xdr:row>
      <xdr:rowOff>89552</xdr:rowOff>
    </xdr:from>
    <xdr:ext cx="405111" cy="259045"/>
    <xdr:sp macro="" textlink="">
      <xdr:nvSpPr>
        <xdr:cNvPr id="242" name="n_1aveValue【福祉施設】&#10;有形固定資産減価償却率"/>
        <xdr:cNvSpPr txBox="1"/>
      </xdr:nvSpPr>
      <xdr:spPr>
        <a:xfrm>
          <a:off x="3582043"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a:t>
          </a:r>
          <a:endParaRPr kumimoji="1" lang="ja-JP" altLang="en-US" sz="1000" b="1">
            <a:solidFill>
              <a:srgbClr val="000080"/>
            </a:solidFill>
            <a:latin typeface="ＭＳ Ｐゴシック"/>
          </a:endParaRPr>
        </a:p>
      </xdr:txBody>
    </xdr:sp>
    <xdr:clientData/>
  </xdr:oneCellAnchor>
  <xdr:oneCellAnchor>
    <xdr:from>
      <xdr:col>5</xdr:col>
      <xdr:colOff>143518</xdr:colOff>
      <xdr:row>81</xdr:row>
      <xdr:rowOff>69232</xdr:rowOff>
    </xdr:from>
    <xdr:ext cx="405111" cy="259045"/>
    <xdr:sp macro="" textlink="">
      <xdr:nvSpPr>
        <xdr:cNvPr id="243" name="n_1mainValue【福祉施設】&#10;有形固定資産減価償却率"/>
        <xdr:cNvSpPr txBox="1"/>
      </xdr:nvSpPr>
      <xdr:spPr>
        <a:xfrm>
          <a:off x="3582043" y="1395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52.9</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44" name="正方形/長方形 24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5" name="正方形/長方形 24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6" name="正方形/長方形 24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3/22</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7" name="正方形/長方形 24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8" name="正方形/長方形 24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9" name="正方形/長方形 24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50" name="正方形/長方形 24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51" name="正方形/長方形 25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52" name="テキスト ボックス 25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53" name="直線コネクタ 25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54" name="直線コネクタ 253"/>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55" name="テキスト ボックス 254"/>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56" name="直線コネクタ 255"/>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57" name="テキスト ボックス 256"/>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58" name="直線コネクタ 257"/>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59" name="テキスト ボックス 258"/>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60" name="直線コネクタ 259"/>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61" name="テキスト ボックス 260"/>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62" name="直線コネクタ 26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63" name="テキスト ボックス 26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6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70104</xdr:rowOff>
    </xdr:from>
    <xdr:to>
      <xdr:col>15</xdr:col>
      <xdr:colOff>180340</xdr:colOff>
      <xdr:row>86</xdr:row>
      <xdr:rowOff>28956</xdr:rowOff>
    </xdr:to>
    <xdr:cxnSp macro="">
      <xdr:nvCxnSpPr>
        <xdr:cNvPr id="265" name="直線コネクタ 264"/>
        <xdr:cNvCxnSpPr/>
      </xdr:nvCxnSpPr>
      <xdr:spPr>
        <a:xfrm flipV="1">
          <a:off x="10476865" y="13614654"/>
          <a:ext cx="0" cy="115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32783</xdr:rowOff>
    </xdr:from>
    <xdr:ext cx="469744" cy="259045"/>
    <xdr:sp macro="" textlink="">
      <xdr:nvSpPr>
        <xdr:cNvPr id="266" name="【福祉施設】&#10;一人当たり面積最小値テキスト"/>
        <xdr:cNvSpPr txBox="1"/>
      </xdr:nvSpPr>
      <xdr:spPr>
        <a:xfrm>
          <a:off x="10566400" y="1477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0.004</a:t>
          </a:r>
          <a:endParaRPr kumimoji="1" lang="ja-JP" altLang="en-US" sz="1000" b="1">
            <a:latin typeface="ＭＳ Ｐゴシック"/>
          </a:endParaRPr>
        </a:p>
      </xdr:txBody>
    </xdr:sp>
    <xdr:clientData/>
  </xdr:oneCellAnchor>
  <xdr:twoCellAnchor>
    <xdr:from>
      <xdr:col>15</xdr:col>
      <xdr:colOff>92075</xdr:colOff>
      <xdr:row>86</xdr:row>
      <xdr:rowOff>28956</xdr:rowOff>
    </xdr:from>
    <xdr:to>
      <xdr:col>15</xdr:col>
      <xdr:colOff>269875</xdr:colOff>
      <xdr:row>86</xdr:row>
      <xdr:rowOff>28956</xdr:rowOff>
    </xdr:to>
    <xdr:cxnSp macro="">
      <xdr:nvCxnSpPr>
        <xdr:cNvPr id="267" name="直線コネクタ 266"/>
        <xdr:cNvCxnSpPr/>
      </xdr:nvCxnSpPr>
      <xdr:spPr>
        <a:xfrm>
          <a:off x="10388600" y="1477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78</xdr:row>
      <xdr:rowOff>16781</xdr:rowOff>
    </xdr:from>
    <xdr:ext cx="469744" cy="259045"/>
    <xdr:sp macro="" textlink="">
      <xdr:nvSpPr>
        <xdr:cNvPr id="268" name="【福祉施設】&#10;一人当たり面積最大値テキスト"/>
        <xdr:cNvSpPr txBox="1"/>
      </xdr:nvSpPr>
      <xdr:spPr>
        <a:xfrm>
          <a:off x="10566400" y="1338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0.511</a:t>
          </a:r>
          <a:endParaRPr kumimoji="1" lang="ja-JP" altLang="en-US" sz="1000" b="1">
            <a:latin typeface="ＭＳ Ｐゴシック"/>
          </a:endParaRPr>
        </a:p>
      </xdr:txBody>
    </xdr:sp>
    <xdr:clientData/>
  </xdr:oneCellAnchor>
  <xdr:twoCellAnchor>
    <xdr:from>
      <xdr:col>15</xdr:col>
      <xdr:colOff>92075</xdr:colOff>
      <xdr:row>79</xdr:row>
      <xdr:rowOff>70104</xdr:rowOff>
    </xdr:from>
    <xdr:to>
      <xdr:col>15</xdr:col>
      <xdr:colOff>269875</xdr:colOff>
      <xdr:row>79</xdr:row>
      <xdr:rowOff>70104</xdr:rowOff>
    </xdr:to>
    <xdr:cxnSp macro="">
      <xdr:nvCxnSpPr>
        <xdr:cNvPr id="269" name="直線コネクタ 268"/>
        <xdr:cNvCxnSpPr/>
      </xdr:nvCxnSpPr>
      <xdr:spPr>
        <a:xfrm>
          <a:off x="10388600" y="13614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84</xdr:row>
      <xdr:rowOff>125747</xdr:rowOff>
    </xdr:from>
    <xdr:ext cx="469744" cy="259045"/>
    <xdr:sp macro="" textlink="">
      <xdr:nvSpPr>
        <xdr:cNvPr id="270" name="【福祉施設】&#10;一人当たり面積平均値テキスト"/>
        <xdr:cNvSpPr txBox="1"/>
      </xdr:nvSpPr>
      <xdr:spPr>
        <a:xfrm>
          <a:off x="10566400" y="14527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0.080</a:t>
          </a:r>
          <a:endParaRPr kumimoji="1" lang="ja-JP" altLang="en-US" sz="1000" b="1">
            <a:solidFill>
              <a:srgbClr val="000080"/>
            </a:solidFill>
            <a:latin typeface="ＭＳ Ｐゴシック"/>
          </a:endParaRPr>
        </a:p>
      </xdr:txBody>
    </xdr:sp>
    <xdr:clientData/>
  </xdr:oneCellAnchor>
  <xdr:twoCellAnchor>
    <xdr:from>
      <xdr:col>15</xdr:col>
      <xdr:colOff>130175</xdr:colOff>
      <xdr:row>84</xdr:row>
      <xdr:rowOff>147320</xdr:rowOff>
    </xdr:from>
    <xdr:to>
      <xdr:col>15</xdr:col>
      <xdr:colOff>231775</xdr:colOff>
      <xdr:row>85</xdr:row>
      <xdr:rowOff>77470</xdr:rowOff>
    </xdr:to>
    <xdr:sp macro="" textlink="">
      <xdr:nvSpPr>
        <xdr:cNvPr id="271" name="フローチャート : 判断 270"/>
        <xdr:cNvSpPr/>
      </xdr:nvSpPr>
      <xdr:spPr>
        <a:xfrm>
          <a:off x="104267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135889</xdr:rowOff>
    </xdr:from>
    <xdr:to>
      <xdr:col>14</xdr:col>
      <xdr:colOff>79375</xdr:colOff>
      <xdr:row>85</xdr:row>
      <xdr:rowOff>66039</xdr:rowOff>
    </xdr:to>
    <xdr:sp macro="" textlink="">
      <xdr:nvSpPr>
        <xdr:cNvPr id="272" name="フローチャート : 判断 271"/>
        <xdr:cNvSpPr/>
      </xdr:nvSpPr>
      <xdr:spPr>
        <a:xfrm>
          <a:off x="9588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73" name="テキスト ボックス 27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74" name="テキスト ボックス 27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5" name="テキスト ボックス 27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6" name="テキスト ボックス 27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7" name="テキスト ボックス 27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84</xdr:row>
      <xdr:rowOff>23876</xdr:rowOff>
    </xdr:from>
    <xdr:to>
      <xdr:col>15</xdr:col>
      <xdr:colOff>231775</xdr:colOff>
      <xdr:row>84</xdr:row>
      <xdr:rowOff>125476</xdr:rowOff>
    </xdr:to>
    <xdr:sp macro="" textlink="">
      <xdr:nvSpPr>
        <xdr:cNvPr id="278" name="円/楕円 277"/>
        <xdr:cNvSpPr/>
      </xdr:nvSpPr>
      <xdr:spPr>
        <a:xfrm>
          <a:off x="104267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83</xdr:row>
      <xdr:rowOff>46753</xdr:rowOff>
    </xdr:from>
    <xdr:ext cx="469744" cy="259045"/>
    <xdr:sp macro="" textlink="">
      <xdr:nvSpPr>
        <xdr:cNvPr id="279" name="【福祉施設】&#10;一人当たり面積該当値テキスト"/>
        <xdr:cNvSpPr txBox="1"/>
      </xdr:nvSpPr>
      <xdr:spPr>
        <a:xfrm>
          <a:off x="10566400" y="1427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0.134</a:t>
          </a:r>
          <a:endParaRPr kumimoji="1" lang="ja-JP" altLang="en-US" sz="1000" b="1">
            <a:solidFill>
              <a:srgbClr val="FF0000"/>
            </a:solidFill>
            <a:latin typeface="ＭＳ Ｐゴシック"/>
          </a:endParaRPr>
        </a:p>
      </xdr:txBody>
    </xdr:sp>
    <xdr:clientData/>
  </xdr:oneCellAnchor>
  <xdr:twoCellAnchor>
    <xdr:from>
      <xdr:col>13</xdr:col>
      <xdr:colOff>663575</xdr:colOff>
      <xdr:row>84</xdr:row>
      <xdr:rowOff>145035</xdr:rowOff>
    </xdr:from>
    <xdr:to>
      <xdr:col>14</xdr:col>
      <xdr:colOff>79375</xdr:colOff>
      <xdr:row>85</xdr:row>
      <xdr:rowOff>75185</xdr:rowOff>
    </xdr:to>
    <xdr:sp macro="" textlink="">
      <xdr:nvSpPr>
        <xdr:cNvPr id="280" name="円/楕円 279"/>
        <xdr:cNvSpPr/>
      </xdr:nvSpPr>
      <xdr:spPr>
        <a:xfrm>
          <a:off x="9588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84</xdr:row>
      <xdr:rowOff>74676</xdr:rowOff>
    </xdr:from>
    <xdr:to>
      <xdr:col>15</xdr:col>
      <xdr:colOff>180975</xdr:colOff>
      <xdr:row>85</xdr:row>
      <xdr:rowOff>24385</xdr:rowOff>
    </xdr:to>
    <xdr:cxnSp macro="">
      <xdr:nvCxnSpPr>
        <xdr:cNvPr id="281" name="直線コネクタ 280"/>
        <xdr:cNvCxnSpPr/>
      </xdr:nvCxnSpPr>
      <xdr:spPr>
        <a:xfrm flipV="1">
          <a:off x="9639300" y="14476476"/>
          <a:ext cx="838200" cy="12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83</xdr:row>
      <xdr:rowOff>82566</xdr:rowOff>
    </xdr:from>
    <xdr:ext cx="469744" cy="259045"/>
    <xdr:sp macro="" textlink="">
      <xdr:nvSpPr>
        <xdr:cNvPr id="282" name="n_1aveValue【福祉施設】&#10;一人当たり面積"/>
        <xdr:cNvSpPr txBox="1"/>
      </xdr:nvSpPr>
      <xdr:spPr>
        <a:xfrm>
          <a:off x="93917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0.085</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66312</xdr:rowOff>
    </xdr:from>
    <xdr:ext cx="469744" cy="259045"/>
    <xdr:sp macro="" textlink="">
      <xdr:nvSpPr>
        <xdr:cNvPr id="283" name="n_1mainValue【福祉施設】&#10;一人当たり面積"/>
        <xdr:cNvSpPr txBox="1"/>
      </xdr:nvSpPr>
      <xdr:spPr>
        <a:xfrm>
          <a:off x="9391727" y="146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0.081</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84" name="正方形/長方形 28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85" name="正方形/長方形 28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86" name="正方形/長方形 28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87" name="正方形/長方形 28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88" name="正方形/長方形 28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89" name="正方形/長方形 28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90" name="正方形/長方形 28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56.9</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91" name="正方形/長方形 29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92" name="正方形/長方形 29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93" name="正方形/長方形 29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94" name="正方形/長方形 29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95" name="正方形/長方形 29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96" name="正方形/長方形 29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97" name="正方形/長方形 29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98" name="正方形/長方形 29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99" name="正方形/長方形 29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300" name="正方形/長方形 29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01" name="正方形/長方形 30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02" name="正方形/長方形 30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03" name="正方形/長方形 30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04" name="正方形/長方形 30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05" name="正方形/長方形 30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06" name="正方形/長方形 30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07" name="正方形/長方形 30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308" name="正方形/長方形 30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09" name="正方形/長方形 30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0" name="正方形/長方形 30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1" name="正方形/長方形 31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12" name="正方形/長方形 31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13" name="正方形/長方形 31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14" name="正方形/長方形 31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70,953</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15" name="正方形/長方形 31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316" name="正方形/長方形 31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17" name="正方形/長方形 31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18" name="正方形/長方形 31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19" name="正方形/長方形 31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20" name="正方形/長方形 31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21" name="正方形/長方形 32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22" name="正方形/長方形 32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23" name="正方形/長方形 322"/>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352425</xdr:colOff>
      <xdr:row>50</xdr:row>
      <xdr:rowOff>63500</xdr:rowOff>
    </xdr:to>
    <xdr:sp macro="" textlink="">
      <xdr:nvSpPr>
        <xdr:cNvPr id="324" name="正方形/長方形 32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25" name="正方形/長方形 32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26" name="正方形/長方形 32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27" name="正方形/長方形 32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28" name="正方形/長方形 32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29" name="正方形/長方形 32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30" name="正方形/長方形 32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331" name="正方形/長方形 330"/>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682625</xdr:colOff>
      <xdr:row>72</xdr:row>
      <xdr:rowOff>101600</xdr:rowOff>
    </xdr:to>
    <xdr:sp macro="" textlink="">
      <xdr:nvSpPr>
        <xdr:cNvPr id="332" name="正方形/長方形 33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33" name="正方形/長方形 33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34" name="正方形/長方形 33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35" name="正方形/長方形 33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36" name="正方形/長方形 33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37" name="正方形/長方形 33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38" name="正方形/長方形 33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44.9</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339" name="正方形/長方形 33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340" name="正方形/長方形 33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41" name="正方形/長方形 34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42" name="正方形/長方形 34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43" name="正方形/長方形 34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44" name="正方形/長方形 34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45" name="正方形/長方形 34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46" name="正方形/長方形 34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47" name="正方形/長方形 34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348" name="正方形/長方形 34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49" name="正方形/長方形 34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350" name="正方形/長方形 34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19/22</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351" name="正方形/長方形 35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352" name="正方形/長方形 35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353" name="正方形/長方形 35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354" name="正方形/長方形 35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355" name="正方形/長方形 35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356" name="テキスト ボックス 35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357" name="直線コネクタ 35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109</xdr:row>
      <xdr:rowOff>35379</xdr:rowOff>
    </xdr:from>
    <xdr:to>
      <xdr:col>24</xdr:col>
      <xdr:colOff>644525</xdr:colOff>
      <xdr:row>109</xdr:row>
      <xdr:rowOff>35379</xdr:rowOff>
    </xdr:to>
    <xdr:cxnSp macro="">
      <xdr:nvCxnSpPr>
        <xdr:cNvPr id="358" name="直線コネクタ 35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108</xdr:row>
      <xdr:rowOff>64606</xdr:rowOff>
    </xdr:from>
    <xdr:ext cx="338939" cy="259045"/>
    <xdr:sp macro="" textlink="">
      <xdr:nvSpPr>
        <xdr:cNvPr id="359" name="テキスト ボックス 358"/>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360" name="直線コネクタ 35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361" name="テキスト ボックス 36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362" name="直線コネクタ 36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363" name="テキスト ボックス 36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364" name="直線コネクタ 36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365" name="テキスト ボックス 36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366" name="直線コネクタ 36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367" name="テキスト ボックス 36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368" name="直線コネクタ 36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98</xdr:row>
      <xdr:rowOff>146248</xdr:rowOff>
    </xdr:from>
    <xdr:ext cx="467179" cy="259045"/>
    <xdr:sp macro="" textlink="">
      <xdr:nvSpPr>
        <xdr:cNvPr id="369" name="テキスト ボックス 368"/>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370" name="直線コネクタ 36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371" name="テキスト ボックス 37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37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90895</xdr:rowOff>
    </xdr:from>
    <xdr:to>
      <xdr:col>23</xdr:col>
      <xdr:colOff>516889</xdr:colOff>
      <xdr:row>108</xdr:row>
      <xdr:rowOff>81099</xdr:rowOff>
    </xdr:to>
    <xdr:cxnSp macro="">
      <xdr:nvCxnSpPr>
        <xdr:cNvPr id="373" name="直線コネクタ 372"/>
        <xdr:cNvCxnSpPr/>
      </xdr:nvCxnSpPr>
      <xdr:spPr>
        <a:xfrm flipV="1">
          <a:off x="16318864" y="17235895"/>
          <a:ext cx="0" cy="1361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84926</xdr:rowOff>
    </xdr:from>
    <xdr:ext cx="340478" cy="259045"/>
    <xdr:sp macro="" textlink="">
      <xdr:nvSpPr>
        <xdr:cNvPr id="374" name="【庁舎】&#10;有形固定資産減価償却率最小値テキスト"/>
        <xdr:cNvSpPr txBox="1"/>
      </xdr:nvSpPr>
      <xdr:spPr>
        <a:xfrm>
          <a:off x="16408400" y="186015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a:t>
          </a:r>
          <a:endParaRPr kumimoji="1" lang="ja-JP" altLang="en-US" sz="1000" b="1">
            <a:latin typeface="ＭＳ Ｐゴシック"/>
          </a:endParaRPr>
        </a:p>
      </xdr:txBody>
    </xdr:sp>
    <xdr:clientData/>
  </xdr:oneCellAnchor>
  <xdr:twoCellAnchor>
    <xdr:from>
      <xdr:col>23</xdr:col>
      <xdr:colOff>428625</xdr:colOff>
      <xdr:row>108</xdr:row>
      <xdr:rowOff>81099</xdr:rowOff>
    </xdr:from>
    <xdr:to>
      <xdr:col>23</xdr:col>
      <xdr:colOff>606425</xdr:colOff>
      <xdr:row>108</xdr:row>
      <xdr:rowOff>81099</xdr:rowOff>
    </xdr:to>
    <xdr:cxnSp macro="">
      <xdr:nvCxnSpPr>
        <xdr:cNvPr id="375" name="直線コネクタ 374"/>
        <xdr:cNvCxnSpPr/>
      </xdr:nvCxnSpPr>
      <xdr:spPr>
        <a:xfrm>
          <a:off x="16230600" y="1859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37572</xdr:rowOff>
    </xdr:from>
    <xdr:ext cx="405111" cy="259045"/>
    <xdr:sp macro="" textlink="">
      <xdr:nvSpPr>
        <xdr:cNvPr id="376" name="【庁舎】&#10;有形固定資産減価償却率最大値テキスト"/>
        <xdr:cNvSpPr txBox="1"/>
      </xdr:nvSpPr>
      <xdr:spPr>
        <a:xfrm>
          <a:off x="16408400" y="17011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91.1</a:t>
          </a:r>
          <a:endParaRPr kumimoji="1" lang="ja-JP" altLang="en-US" sz="1000" b="1">
            <a:latin typeface="ＭＳ Ｐゴシック"/>
          </a:endParaRPr>
        </a:p>
      </xdr:txBody>
    </xdr:sp>
    <xdr:clientData/>
  </xdr:oneCellAnchor>
  <xdr:twoCellAnchor>
    <xdr:from>
      <xdr:col>23</xdr:col>
      <xdr:colOff>428625</xdr:colOff>
      <xdr:row>100</xdr:row>
      <xdr:rowOff>90895</xdr:rowOff>
    </xdr:from>
    <xdr:to>
      <xdr:col>23</xdr:col>
      <xdr:colOff>606425</xdr:colOff>
      <xdr:row>100</xdr:row>
      <xdr:rowOff>90895</xdr:rowOff>
    </xdr:to>
    <xdr:cxnSp macro="">
      <xdr:nvCxnSpPr>
        <xdr:cNvPr id="377" name="直線コネクタ 376"/>
        <xdr:cNvCxnSpPr/>
      </xdr:nvCxnSpPr>
      <xdr:spPr>
        <a:xfrm>
          <a:off x="16230600" y="17235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102</xdr:row>
      <xdr:rowOff>129920</xdr:rowOff>
    </xdr:from>
    <xdr:ext cx="405111" cy="259045"/>
    <xdr:sp macro="" textlink="">
      <xdr:nvSpPr>
        <xdr:cNvPr id="378" name="【庁舎】&#10;有形固定資産減価償却率平均値テキスト"/>
        <xdr:cNvSpPr txBox="1"/>
      </xdr:nvSpPr>
      <xdr:spPr>
        <a:xfrm>
          <a:off x="16408400" y="17617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107043</xdr:rowOff>
    </xdr:from>
    <xdr:to>
      <xdr:col>23</xdr:col>
      <xdr:colOff>568325</xdr:colOff>
      <xdr:row>104</xdr:row>
      <xdr:rowOff>37193</xdr:rowOff>
    </xdr:to>
    <xdr:sp macro="" textlink="">
      <xdr:nvSpPr>
        <xdr:cNvPr id="379" name="フローチャート : 判断 378"/>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103</xdr:row>
      <xdr:rowOff>18869</xdr:rowOff>
    </xdr:from>
    <xdr:to>
      <xdr:col>22</xdr:col>
      <xdr:colOff>415925</xdr:colOff>
      <xdr:row>103</xdr:row>
      <xdr:rowOff>120469</xdr:rowOff>
    </xdr:to>
    <xdr:sp macro="" textlink="">
      <xdr:nvSpPr>
        <xdr:cNvPr id="380" name="フローチャート : 判断 379"/>
        <xdr:cNvSpPr/>
      </xdr:nvSpPr>
      <xdr:spPr>
        <a:xfrm>
          <a:off x="15430500" y="1767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381" name="テキスト ボックス 38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382" name="テキスト ボックス 38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383" name="テキスト ボックス 38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384" name="テキスト ボックス 38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385" name="テキスト ボックス 38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104</xdr:row>
      <xdr:rowOff>35198</xdr:rowOff>
    </xdr:from>
    <xdr:to>
      <xdr:col>23</xdr:col>
      <xdr:colOff>568325</xdr:colOff>
      <xdr:row>104</xdr:row>
      <xdr:rowOff>136798</xdr:rowOff>
    </xdr:to>
    <xdr:sp macro="" textlink="">
      <xdr:nvSpPr>
        <xdr:cNvPr id="386" name="円/楕円 385"/>
        <xdr:cNvSpPr/>
      </xdr:nvSpPr>
      <xdr:spPr>
        <a:xfrm>
          <a:off x="16268700" y="17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104</xdr:row>
      <xdr:rowOff>13625</xdr:rowOff>
    </xdr:from>
    <xdr:ext cx="405111" cy="259045"/>
    <xdr:sp macro="" textlink="">
      <xdr:nvSpPr>
        <xdr:cNvPr id="387" name="【庁舎】&#10;有形固定資産減価償却率該当値テキスト"/>
        <xdr:cNvSpPr txBox="1"/>
      </xdr:nvSpPr>
      <xdr:spPr>
        <a:xfrm>
          <a:off x="16408400" y="17844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49.4</a:t>
          </a:r>
          <a:endParaRPr kumimoji="1" lang="ja-JP" altLang="en-US" sz="1000" b="1">
            <a:solidFill>
              <a:srgbClr val="FF0000"/>
            </a:solidFill>
            <a:latin typeface="ＭＳ Ｐゴシック"/>
          </a:endParaRPr>
        </a:p>
      </xdr:txBody>
    </xdr:sp>
    <xdr:clientData/>
  </xdr:oneCellAnchor>
  <xdr:twoCellAnchor>
    <xdr:from>
      <xdr:col>22</xdr:col>
      <xdr:colOff>314325</xdr:colOff>
      <xdr:row>104</xdr:row>
      <xdr:rowOff>67855</xdr:rowOff>
    </xdr:from>
    <xdr:to>
      <xdr:col>22</xdr:col>
      <xdr:colOff>415925</xdr:colOff>
      <xdr:row>104</xdr:row>
      <xdr:rowOff>169455</xdr:rowOff>
    </xdr:to>
    <xdr:sp macro="" textlink="">
      <xdr:nvSpPr>
        <xdr:cNvPr id="388" name="円/楕円 387"/>
        <xdr:cNvSpPr/>
      </xdr:nvSpPr>
      <xdr:spPr>
        <a:xfrm>
          <a:off x="15430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104</xdr:row>
      <xdr:rowOff>85998</xdr:rowOff>
    </xdr:from>
    <xdr:to>
      <xdr:col>23</xdr:col>
      <xdr:colOff>517525</xdr:colOff>
      <xdr:row>104</xdr:row>
      <xdr:rowOff>118655</xdr:rowOff>
    </xdr:to>
    <xdr:cxnSp macro="">
      <xdr:nvCxnSpPr>
        <xdr:cNvPr id="389" name="直線コネクタ 388"/>
        <xdr:cNvCxnSpPr/>
      </xdr:nvCxnSpPr>
      <xdr:spPr>
        <a:xfrm flipV="1">
          <a:off x="15481300" y="1791679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101</xdr:row>
      <xdr:rowOff>136996</xdr:rowOff>
    </xdr:from>
    <xdr:ext cx="405111" cy="259045"/>
    <xdr:sp macro="" textlink="">
      <xdr:nvSpPr>
        <xdr:cNvPr id="390" name="n_1aveValue【庁舎】&#10;有形固定資産減価償却率"/>
        <xdr:cNvSpPr txBox="1"/>
      </xdr:nvSpPr>
      <xdr:spPr>
        <a:xfrm>
          <a:off x="15266043" y="1745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60.9</a:t>
          </a:r>
          <a:endParaRPr kumimoji="1" lang="ja-JP" altLang="en-US" sz="1000" b="1">
            <a:solidFill>
              <a:srgbClr val="000080"/>
            </a:solidFill>
            <a:latin typeface="ＭＳ Ｐゴシック"/>
          </a:endParaRPr>
        </a:p>
      </xdr:txBody>
    </xdr:sp>
    <xdr:clientData/>
  </xdr:oneCellAnchor>
  <xdr:oneCellAnchor>
    <xdr:from>
      <xdr:col>22</xdr:col>
      <xdr:colOff>149868</xdr:colOff>
      <xdr:row>104</xdr:row>
      <xdr:rowOff>160582</xdr:rowOff>
    </xdr:from>
    <xdr:ext cx="405111" cy="259045"/>
    <xdr:sp macro="" textlink="">
      <xdr:nvSpPr>
        <xdr:cNvPr id="391" name="n_1mainValue【庁舎】&#10;有形固定資産減価償却率"/>
        <xdr:cNvSpPr txBox="1"/>
      </xdr:nvSpPr>
      <xdr:spPr>
        <a:xfrm>
          <a:off x="15266043"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392" name="正方形/長方形 39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393" name="正方形/長方形 39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394" name="正方形/長方形 39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395" name="正方形/長方形 39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396" name="正方形/長方形 39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397" name="正方形/長方形 39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福岡県平均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398" name="正方形/長方形 39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0.178</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399" name="正方形/長方形 39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00" name="テキスト ボックス 39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01" name="直線コネクタ 40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402" name="直線コネクタ 401"/>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03" name="テキスト ボックス 402"/>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04" name="直線コネクタ 403"/>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05" name="テキスト ボックス 404"/>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406" name="直線コネクタ 405"/>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407" name="テキスト ボックス 406"/>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408" name="直線コネクタ 407"/>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409" name="テキスト ボックス 408"/>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410" name="直線コネクタ 409"/>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411" name="テキスト ボックス 410"/>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12" name="直線コネクタ 41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13" name="テキスト ボックス 41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1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167639</xdr:rowOff>
    </xdr:from>
    <xdr:to>
      <xdr:col>32</xdr:col>
      <xdr:colOff>186689</xdr:colOff>
      <xdr:row>108</xdr:row>
      <xdr:rowOff>30480</xdr:rowOff>
    </xdr:to>
    <xdr:cxnSp macro="">
      <xdr:nvCxnSpPr>
        <xdr:cNvPr id="415" name="直線コネクタ 414"/>
        <xdr:cNvCxnSpPr/>
      </xdr:nvCxnSpPr>
      <xdr:spPr>
        <a:xfrm flipV="1">
          <a:off x="22160864" y="17141189"/>
          <a:ext cx="0" cy="1405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34307</xdr:rowOff>
    </xdr:from>
    <xdr:ext cx="469744" cy="259045"/>
    <xdr:sp macro="" textlink="">
      <xdr:nvSpPr>
        <xdr:cNvPr id="416" name="【庁舎】&#10;一人当たり面積最小値テキスト"/>
        <xdr:cNvSpPr txBox="1"/>
      </xdr:nvSpPr>
      <xdr:spPr>
        <a:xfrm>
          <a:off x="222504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0.032</a:t>
          </a:r>
          <a:endParaRPr kumimoji="1" lang="ja-JP" altLang="en-US" sz="1000" b="1">
            <a:latin typeface="ＭＳ Ｐゴシック"/>
          </a:endParaRPr>
        </a:p>
      </xdr:txBody>
    </xdr:sp>
    <xdr:clientData/>
  </xdr:oneCellAnchor>
  <xdr:twoCellAnchor>
    <xdr:from>
      <xdr:col>32</xdr:col>
      <xdr:colOff>98425</xdr:colOff>
      <xdr:row>108</xdr:row>
      <xdr:rowOff>30480</xdr:rowOff>
    </xdr:from>
    <xdr:to>
      <xdr:col>32</xdr:col>
      <xdr:colOff>276225</xdr:colOff>
      <xdr:row>108</xdr:row>
      <xdr:rowOff>30480</xdr:rowOff>
    </xdr:to>
    <xdr:cxnSp macro="">
      <xdr:nvCxnSpPr>
        <xdr:cNvPr id="417" name="直線コネクタ 416"/>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114316</xdr:rowOff>
    </xdr:from>
    <xdr:ext cx="469744" cy="259045"/>
    <xdr:sp macro="" textlink="">
      <xdr:nvSpPr>
        <xdr:cNvPr id="418" name="【庁舎】&#10;一人当たり面積最大値テキスト"/>
        <xdr:cNvSpPr txBox="1"/>
      </xdr:nvSpPr>
      <xdr:spPr>
        <a:xfrm>
          <a:off x="22250400" y="1691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0.401</a:t>
          </a:r>
          <a:endParaRPr kumimoji="1" lang="ja-JP" altLang="en-US" sz="1000" b="1">
            <a:latin typeface="ＭＳ Ｐゴシック"/>
          </a:endParaRPr>
        </a:p>
      </xdr:txBody>
    </xdr:sp>
    <xdr:clientData/>
  </xdr:oneCellAnchor>
  <xdr:twoCellAnchor>
    <xdr:from>
      <xdr:col>32</xdr:col>
      <xdr:colOff>98425</xdr:colOff>
      <xdr:row>99</xdr:row>
      <xdr:rowOff>167639</xdr:rowOff>
    </xdr:from>
    <xdr:to>
      <xdr:col>32</xdr:col>
      <xdr:colOff>276225</xdr:colOff>
      <xdr:row>99</xdr:row>
      <xdr:rowOff>167639</xdr:rowOff>
    </xdr:to>
    <xdr:cxnSp macro="">
      <xdr:nvCxnSpPr>
        <xdr:cNvPr id="419" name="直線コネクタ 418"/>
        <xdr:cNvCxnSpPr/>
      </xdr:nvCxnSpPr>
      <xdr:spPr>
        <a:xfrm>
          <a:off x="22072600" y="1714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72407</xdr:rowOff>
    </xdr:from>
    <xdr:ext cx="469744" cy="259045"/>
    <xdr:sp macro="" textlink="">
      <xdr:nvSpPr>
        <xdr:cNvPr id="420" name="【庁舎】&#10;一人当たり面積平均値テキスト"/>
        <xdr:cNvSpPr txBox="1"/>
      </xdr:nvSpPr>
      <xdr:spPr>
        <a:xfrm>
          <a:off x="22250400" y="1790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0.182</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93980</xdr:rowOff>
    </xdr:from>
    <xdr:to>
      <xdr:col>32</xdr:col>
      <xdr:colOff>238125</xdr:colOff>
      <xdr:row>105</xdr:row>
      <xdr:rowOff>24130</xdr:rowOff>
    </xdr:to>
    <xdr:sp macro="" textlink="">
      <xdr:nvSpPr>
        <xdr:cNvPr id="421" name="フローチャート : 判断 420"/>
        <xdr:cNvSpPr/>
      </xdr:nvSpPr>
      <xdr:spPr>
        <a:xfrm>
          <a:off x="22110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154939</xdr:rowOff>
    </xdr:from>
    <xdr:to>
      <xdr:col>31</xdr:col>
      <xdr:colOff>85725</xdr:colOff>
      <xdr:row>105</xdr:row>
      <xdr:rowOff>85089</xdr:rowOff>
    </xdr:to>
    <xdr:sp macro="" textlink="">
      <xdr:nvSpPr>
        <xdr:cNvPr id="422" name="フローチャート : 判断 421"/>
        <xdr:cNvSpPr/>
      </xdr:nvSpPr>
      <xdr:spPr>
        <a:xfrm>
          <a:off x="21272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423" name="テキスト ボックス 42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24" name="テキスト ボックス 42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25" name="テキスト ボックス 42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26" name="テキスト ボックス 42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27" name="テキスト ボックス 42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101</xdr:row>
      <xdr:rowOff>151130</xdr:rowOff>
    </xdr:from>
    <xdr:to>
      <xdr:col>32</xdr:col>
      <xdr:colOff>238125</xdr:colOff>
      <xdr:row>102</xdr:row>
      <xdr:rowOff>81280</xdr:rowOff>
    </xdr:to>
    <xdr:sp macro="" textlink="">
      <xdr:nvSpPr>
        <xdr:cNvPr id="428" name="円/楕円 427"/>
        <xdr:cNvSpPr/>
      </xdr:nvSpPr>
      <xdr:spPr>
        <a:xfrm>
          <a:off x="221107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101</xdr:row>
      <xdr:rowOff>2557</xdr:rowOff>
    </xdr:from>
    <xdr:ext cx="469744" cy="259045"/>
    <xdr:sp macro="" textlink="">
      <xdr:nvSpPr>
        <xdr:cNvPr id="429" name="【庁舎】&#10;一人当たり面積該当値テキスト"/>
        <xdr:cNvSpPr txBox="1"/>
      </xdr:nvSpPr>
      <xdr:spPr>
        <a:xfrm>
          <a:off x="22250400" y="1731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0.302</a:t>
          </a:r>
          <a:endParaRPr kumimoji="1" lang="ja-JP" altLang="en-US" sz="1000" b="1">
            <a:solidFill>
              <a:srgbClr val="FF0000"/>
            </a:solidFill>
            <a:latin typeface="ＭＳ Ｐゴシック"/>
          </a:endParaRPr>
        </a:p>
      </xdr:txBody>
    </xdr:sp>
    <xdr:clientData/>
  </xdr:oneCellAnchor>
  <xdr:twoCellAnchor>
    <xdr:from>
      <xdr:col>30</xdr:col>
      <xdr:colOff>669925</xdr:colOff>
      <xdr:row>101</xdr:row>
      <xdr:rowOff>151130</xdr:rowOff>
    </xdr:from>
    <xdr:to>
      <xdr:col>31</xdr:col>
      <xdr:colOff>85725</xdr:colOff>
      <xdr:row>102</xdr:row>
      <xdr:rowOff>81280</xdr:rowOff>
    </xdr:to>
    <xdr:sp macro="" textlink="">
      <xdr:nvSpPr>
        <xdr:cNvPr id="430" name="円/楕円 429"/>
        <xdr:cNvSpPr/>
      </xdr:nvSpPr>
      <xdr:spPr>
        <a:xfrm>
          <a:off x="21272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102</xdr:row>
      <xdr:rowOff>30480</xdr:rowOff>
    </xdr:from>
    <xdr:to>
      <xdr:col>32</xdr:col>
      <xdr:colOff>187325</xdr:colOff>
      <xdr:row>102</xdr:row>
      <xdr:rowOff>30480</xdr:rowOff>
    </xdr:to>
    <xdr:cxnSp macro="">
      <xdr:nvCxnSpPr>
        <xdr:cNvPr id="431" name="直線コネクタ 430"/>
        <xdr:cNvCxnSpPr/>
      </xdr:nvCxnSpPr>
      <xdr:spPr>
        <a:xfrm>
          <a:off x="21323300" y="17518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105</xdr:row>
      <xdr:rowOff>76216</xdr:rowOff>
    </xdr:from>
    <xdr:ext cx="469744" cy="259045"/>
    <xdr:sp macro="" textlink="">
      <xdr:nvSpPr>
        <xdr:cNvPr id="432" name="n_1aveValue【庁舎】&#10;一人当たり面積"/>
        <xdr:cNvSpPr txBox="1"/>
      </xdr:nvSpPr>
      <xdr:spPr>
        <a:xfrm>
          <a:off x="2107572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0.166</a:t>
          </a:r>
          <a:endParaRPr kumimoji="1" lang="ja-JP" altLang="en-US" sz="1000" b="1">
            <a:solidFill>
              <a:srgbClr val="000080"/>
            </a:solidFill>
            <a:latin typeface="ＭＳ Ｐゴシック"/>
          </a:endParaRPr>
        </a:p>
      </xdr:txBody>
    </xdr:sp>
    <xdr:clientData/>
  </xdr:oneCellAnchor>
  <xdr:oneCellAnchor>
    <xdr:from>
      <xdr:col>30</xdr:col>
      <xdr:colOff>473152</xdr:colOff>
      <xdr:row>100</xdr:row>
      <xdr:rowOff>97807</xdr:rowOff>
    </xdr:from>
    <xdr:ext cx="469744" cy="259045"/>
    <xdr:sp macro="" textlink="">
      <xdr:nvSpPr>
        <xdr:cNvPr id="433" name="n_1mainValue【庁舎】&#10;一人当たり面積"/>
        <xdr:cNvSpPr txBox="1"/>
      </xdr:nvSpPr>
      <xdr:spPr>
        <a:xfrm>
          <a:off x="210757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0.302</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34" name="正方形/長方形 43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35" name="正方形/長方形 43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36" name="テキスト ボックス 43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体育館・プールは、有形固定資産減価償却率が類似団体平均を大きく下回っている。これは、市内２施設のうち１施設が平成</a:t>
          </a:r>
          <a:r>
            <a:rPr kumimoji="1" lang="en-US" altLang="ja-JP" sz="1300">
              <a:latin typeface="ＭＳ Ｐゴシック"/>
            </a:rPr>
            <a:t>16</a:t>
          </a:r>
          <a:r>
            <a:rPr kumimoji="1" lang="ja-JP" altLang="en-US" sz="1300">
              <a:latin typeface="ＭＳ Ｐゴシック"/>
            </a:rPr>
            <a:t>年度に取得した健康文化施設で、比較的経過年数が浅いことから、有形固定資産減価償却率が低くなっている。</a:t>
          </a:r>
        </a:p>
        <a:p>
          <a:r>
            <a:rPr kumimoji="1" lang="ja-JP" altLang="en-US" sz="1300">
              <a:latin typeface="ＭＳ Ｐゴシック"/>
            </a:rPr>
            <a:t>その他の施設については、類似団体平均と大きくは変わらない。</a:t>
          </a:r>
        </a:p>
        <a:p>
          <a:r>
            <a:rPr kumimoji="1" lang="ja-JP" altLang="en-US" sz="1300">
              <a:latin typeface="ＭＳ Ｐゴシック"/>
            </a:rPr>
            <a:t>特に、庁舎の一部は、平成</a:t>
          </a:r>
          <a:r>
            <a:rPr kumimoji="1" lang="en-US" altLang="ja-JP" sz="1300">
              <a:latin typeface="ＭＳ Ｐゴシック"/>
            </a:rPr>
            <a:t>26</a:t>
          </a:r>
          <a:r>
            <a:rPr kumimoji="1" lang="ja-JP" altLang="en-US" sz="1300">
              <a:latin typeface="ＭＳ Ｐゴシック"/>
            </a:rPr>
            <a:t>年度の耐震化改修工事により耐震性が確保されているものの、建築後</a:t>
          </a:r>
          <a:r>
            <a:rPr kumimoji="1" lang="en-US" altLang="ja-JP" sz="1300">
              <a:latin typeface="ＭＳ Ｐゴシック"/>
            </a:rPr>
            <a:t>45</a:t>
          </a:r>
          <a:r>
            <a:rPr kumimoji="1" lang="ja-JP" altLang="en-US" sz="1300">
              <a:latin typeface="ＭＳ Ｐゴシック"/>
            </a:rPr>
            <a:t>年を経過していることから大規模な修繕工事を実施し、次期更新まで適正な維持補修を行い、機能保全を図ることとしている。</a:t>
          </a:r>
        </a:p>
        <a:p>
          <a:r>
            <a:rPr kumimoji="1" lang="ja-JP" altLang="en-US" sz="1300">
              <a:latin typeface="ＭＳ Ｐゴシック"/>
            </a:rPr>
            <a:t>また、庁舎、図書館、福祉施設は一人当たり面積が類似団体平均を上回っており、多機能化、他施設との複合化も含め検討し、有効活用を図ることとしている。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85" zoomScaleNormal="85" workbookViewId="0"/>
  </sheetViews>
  <sheetFormatPr defaultColWidth="0" defaultRowHeight="11.25" zeroHeight="1" x14ac:dyDescent="0.15"/>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x14ac:dyDescent="0.15">
      <c r="A1" s="139"/>
      <c r="B1" s="590" t="s">
        <v>64</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x14ac:dyDescent="0.2">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x14ac:dyDescent="0.2">
      <c r="A3" s="140"/>
      <c r="B3" s="591" t="s">
        <v>66</v>
      </c>
      <c r="C3" s="592"/>
      <c r="D3" s="592"/>
      <c r="E3" s="593"/>
      <c r="F3" s="593"/>
      <c r="G3" s="593"/>
      <c r="H3" s="593"/>
      <c r="I3" s="593"/>
      <c r="J3" s="593"/>
      <c r="K3" s="593"/>
      <c r="L3" s="593" t="s">
        <v>67</v>
      </c>
      <c r="M3" s="593"/>
      <c r="N3" s="593"/>
      <c r="O3" s="593"/>
      <c r="P3" s="593"/>
      <c r="Q3" s="593"/>
      <c r="R3" s="596"/>
      <c r="S3" s="596"/>
      <c r="T3" s="596"/>
      <c r="U3" s="596"/>
      <c r="V3" s="597"/>
      <c r="W3" s="494" t="s">
        <v>68</v>
      </c>
      <c r="X3" s="495"/>
      <c r="Y3" s="495"/>
      <c r="Z3" s="495"/>
      <c r="AA3" s="495"/>
      <c r="AB3" s="592"/>
      <c r="AC3" s="596" t="s">
        <v>69</v>
      </c>
      <c r="AD3" s="495"/>
      <c r="AE3" s="495"/>
      <c r="AF3" s="495"/>
      <c r="AG3" s="495"/>
      <c r="AH3" s="495"/>
      <c r="AI3" s="495"/>
      <c r="AJ3" s="495"/>
      <c r="AK3" s="495"/>
      <c r="AL3" s="558"/>
      <c r="AM3" s="494" t="s">
        <v>70</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71</v>
      </c>
      <c r="BO3" s="495"/>
      <c r="BP3" s="495"/>
      <c r="BQ3" s="495"/>
      <c r="BR3" s="495"/>
      <c r="BS3" s="495"/>
      <c r="BT3" s="495"/>
      <c r="BU3" s="558"/>
      <c r="BV3" s="494" t="s">
        <v>72</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73</v>
      </c>
      <c r="CU3" s="495"/>
      <c r="CV3" s="495"/>
      <c r="CW3" s="495"/>
      <c r="CX3" s="495"/>
      <c r="CY3" s="495"/>
      <c r="CZ3" s="495"/>
      <c r="DA3" s="558"/>
      <c r="DB3" s="494" t="s">
        <v>74</v>
      </c>
      <c r="DC3" s="495"/>
      <c r="DD3" s="495"/>
      <c r="DE3" s="495"/>
      <c r="DF3" s="495"/>
      <c r="DG3" s="495"/>
      <c r="DH3" s="495"/>
      <c r="DI3" s="558"/>
      <c r="DJ3" s="139"/>
      <c r="DK3" s="139"/>
      <c r="DL3" s="139"/>
      <c r="DM3" s="139"/>
      <c r="DN3" s="139"/>
      <c r="DO3" s="139"/>
    </row>
    <row r="4" spans="1:119" ht="18.75" customHeight="1" x14ac:dyDescent="0.15">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75</v>
      </c>
      <c r="AZ4" s="408"/>
      <c r="BA4" s="408"/>
      <c r="BB4" s="408"/>
      <c r="BC4" s="408"/>
      <c r="BD4" s="408"/>
      <c r="BE4" s="408"/>
      <c r="BF4" s="408"/>
      <c r="BG4" s="408"/>
      <c r="BH4" s="408"/>
      <c r="BI4" s="408"/>
      <c r="BJ4" s="408"/>
      <c r="BK4" s="408"/>
      <c r="BL4" s="408"/>
      <c r="BM4" s="409"/>
      <c r="BN4" s="410">
        <v>20262055</v>
      </c>
      <c r="BO4" s="411"/>
      <c r="BP4" s="411"/>
      <c r="BQ4" s="411"/>
      <c r="BR4" s="411"/>
      <c r="BS4" s="411"/>
      <c r="BT4" s="411"/>
      <c r="BU4" s="412"/>
      <c r="BV4" s="410">
        <v>20694386</v>
      </c>
      <c r="BW4" s="411"/>
      <c r="BX4" s="411"/>
      <c r="BY4" s="411"/>
      <c r="BZ4" s="411"/>
      <c r="CA4" s="411"/>
      <c r="CB4" s="411"/>
      <c r="CC4" s="412"/>
      <c r="CD4" s="584" t="s">
        <v>76</v>
      </c>
      <c r="CE4" s="585"/>
      <c r="CF4" s="585"/>
      <c r="CG4" s="585"/>
      <c r="CH4" s="585"/>
      <c r="CI4" s="585"/>
      <c r="CJ4" s="585"/>
      <c r="CK4" s="585"/>
      <c r="CL4" s="585"/>
      <c r="CM4" s="585"/>
      <c r="CN4" s="585"/>
      <c r="CO4" s="585"/>
      <c r="CP4" s="585"/>
      <c r="CQ4" s="585"/>
      <c r="CR4" s="585"/>
      <c r="CS4" s="586"/>
      <c r="CT4" s="587">
        <v>6.3</v>
      </c>
      <c r="CU4" s="588"/>
      <c r="CV4" s="588"/>
      <c r="CW4" s="588"/>
      <c r="CX4" s="588"/>
      <c r="CY4" s="588"/>
      <c r="CZ4" s="588"/>
      <c r="DA4" s="589"/>
      <c r="DB4" s="587">
        <v>8.3000000000000007</v>
      </c>
      <c r="DC4" s="588"/>
      <c r="DD4" s="588"/>
      <c r="DE4" s="588"/>
      <c r="DF4" s="588"/>
      <c r="DG4" s="588"/>
      <c r="DH4" s="588"/>
      <c r="DI4" s="589"/>
      <c r="DJ4" s="139"/>
      <c r="DK4" s="139"/>
      <c r="DL4" s="139"/>
      <c r="DM4" s="139"/>
      <c r="DN4" s="139"/>
      <c r="DO4" s="139"/>
    </row>
    <row r="5" spans="1:119" ht="18.75" customHeight="1" x14ac:dyDescent="0.15">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77</v>
      </c>
      <c r="AN5" s="389"/>
      <c r="AO5" s="389"/>
      <c r="AP5" s="389"/>
      <c r="AQ5" s="389"/>
      <c r="AR5" s="389"/>
      <c r="AS5" s="389"/>
      <c r="AT5" s="390"/>
      <c r="AU5" s="472" t="s">
        <v>78</v>
      </c>
      <c r="AV5" s="473"/>
      <c r="AW5" s="473"/>
      <c r="AX5" s="473"/>
      <c r="AY5" s="395" t="s">
        <v>79</v>
      </c>
      <c r="AZ5" s="396"/>
      <c r="BA5" s="396"/>
      <c r="BB5" s="396"/>
      <c r="BC5" s="396"/>
      <c r="BD5" s="396"/>
      <c r="BE5" s="396"/>
      <c r="BF5" s="396"/>
      <c r="BG5" s="396"/>
      <c r="BH5" s="396"/>
      <c r="BI5" s="396"/>
      <c r="BJ5" s="396"/>
      <c r="BK5" s="396"/>
      <c r="BL5" s="396"/>
      <c r="BM5" s="397"/>
      <c r="BN5" s="415">
        <v>19493371</v>
      </c>
      <c r="BO5" s="416"/>
      <c r="BP5" s="416"/>
      <c r="BQ5" s="416"/>
      <c r="BR5" s="416"/>
      <c r="BS5" s="416"/>
      <c r="BT5" s="416"/>
      <c r="BU5" s="417"/>
      <c r="BV5" s="415">
        <v>19704685</v>
      </c>
      <c r="BW5" s="416"/>
      <c r="BX5" s="416"/>
      <c r="BY5" s="416"/>
      <c r="BZ5" s="416"/>
      <c r="CA5" s="416"/>
      <c r="CB5" s="416"/>
      <c r="CC5" s="417"/>
      <c r="CD5" s="424" t="s">
        <v>80</v>
      </c>
      <c r="CE5" s="425"/>
      <c r="CF5" s="425"/>
      <c r="CG5" s="425"/>
      <c r="CH5" s="425"/>
      <c r="CI5" s="425"/>
      <c r="CJ5" s="425"/>
      <c r="CK5" s="425"/>
      <c r="CL5" s="425"/>
      <c r="CM5" s="425"/>
      <c r="CN5" s="425"/>
      <c r="CO5" s="425"/>
      <c r="CP5" s="425"/>
      <c r="CQ5" s="425"/>
      <c r="CR5" s="425"/>
      <c r="CS5" s="426"/>
      <c r="CT5" s="385">
        <v>91.8</v>
      </c>
      <c r="CU5" s="386"/>
      <c r="CV5" s="386"/>
      <c r="CW5" s="386"/>
      <c r="CX5" s="386"/>
      <c r="CY5" s="386"/>
      <c r="CZ5" s="386"/>
      <c r="DA5" s="387"/>
      <c r="DB5" s="385">
        <v>89.5</v>
      </c>
      <c r="DC5" s="386"/>
      <c r="DD5" s="386"/>
      <c r="DE5" s="386"/>
      <c r="DF5" s="386"/>
      <c r="DG5" s="386"/>
      <c r="DH5" s="386"/>
      <c r="DI5" s="387"/>
      <c r="DJ5" s="139"/>
      <c r="DK5" s="139"/>
      <c r="DL5" s="139"/>
      <c r="DM5" s="139"/>
      <c r="DN5" s="139"/>
      <c r="DO5" s="139"/>
    </row>
    <row r="6" spans="1:119" ht="18.75" customHeight="1" x14ac:dyDescent="0.15">
      <c r="A6" s="140"/>
      <c r="B6" s="564" t="s">
        <v>81</v>
      </c>
      <c r="C6" s="429"/>
      <c r="D6" s="429"/>
      <c r="E6" s="565"/>
      <c r="F6" s="565"/>
      <c r="G6" s="565"/>
      <c r="H6" s="565"/>
      <c r="I6" s="565"/>
      <c r="J6" s="565"/>
      <c r="K6" s="565"/>
      <c r="L6" s="565" t="s">
        <v>82</v>
      </c>
      <c r="M6" s="565"/>
      <c r="N6" s="565"/>
      <c r="O6" s="565"/>
      <c r="P6" s="565"/>
      <c r="Q6" s="565"/>
      <c r="R6" s="453"/>
      <c r="S6" s="453"/>
      <c r="T6" s="453"/>
      <c r="U6" s="453"/>
      <c r="V6" s="571"/>
      <c r="W6" s="504" t="s">
        <v>83</v>
      </c>
      <c r="X6" s="428"/>
      <c r="Y6" s="428"/>
      <c r="Z6" s="428"/>
      <c r="AA6" s="428"/>
      <c r="AB6" s="429"/>
      <c r="AC6" s="576" t="s">
        <v>84</v>
      </c>
      <c r="AD6" s="577"/>
      <c r="AE6" s="577"/>
      <c r="AF6" s="577"/>
      <c r="AG6" s="577"/>
      <c r="AH6" s="577"/>
      <c r="AI6" s="577"/>
      <c r="AJ6" s="577"/>
      <c r="AK6" s="577"/>
      <c r="AL6" s="578"/>
      <c r="AM6" s="484" t="s">
        <v>85</v>
      </c>
      <c r="AN6" s="389"/>
      <c r="AO6" s="389"/>
      <c r="AP6" s="389"/>
      <c r="AQ6" s="389"/>
      <c r="AR6" s="389"/>
      <c r="AS6" s="389"/>
      <c r="AT6" s="390"/>
      <c r="AU6" s="472" t="s">
        <v>78</v>
      </c>
      <c r="AV6" s="473"/>
      <c r="AW6" s="473"/>
      <c r="AX6" s="473"/>
      <c r="AY6" s="395" t="s">
        <v>86</v>
      </c>
      <c r="AZ6" s="396"/>
      <c r="BA6" s="396"/>
      <c r="BB6" s="396"/>
      <c r="BC6" s="396"/>
      <c r="BD6" s="396"/>
      <c r="BE6" s="396"/>
      <c r="BF6" s="396"/>
      <c r="BG6" s="396"/>
      <c r="BH6" s="396"/>
      <c r="BI6" s="396"/>
      <c r="BJ6" s="396"/>
      <c r="BK6" s="396"/>
      <c r="BL6" s="396"/>
      <c r="BM6" s="397"/>
      <c r="BN6" s="415">
        <v>768684</v>
      </c>
      <c r="BO6" s="416"/>
      <c r="BP6" s="416"/>
      <c r="BQ6" s="416"/>
      <c r="BR6" s="416"/>
      <c r="BS6" s="416"/>
      <c r="BT6" s="416"/>
      <c r="BU6" s="417"/>
      <c r="BV6" s="415">
        <v>989701</v>
      </c>
      <c r="BW6" s="416"/>
      <c r="BX6" s="416"/>
      <c r="BY6" s="416"/>
      <c r="BZ6" s="416"/>
      <c r="CA6" s="416"/>
      <c r="CB6" s="416"/>
      <c r="CC6" s="417"/>
      <c r="CD6" s="424" t="s">
        <v>87</v>
      </c>
      <c r="CE6" s="425"/>
      <c r="CF6" s="425"/>
      <c r="CG6" s="425"/>
      <c r="CH6" s="425"/>
      <c r="CI6" s="425"/>
      <c r="CJ6" s="425"/>
      <c r="CK6" s="425"/>
      <c r="CL6" s="425"/>
      <c r="CM6" s="425"/>
      <c r="CN6" s="425"/>
      <c r="CO6" s="425"/>
      <c r="CP6" s="425"/>
      <c r="CQ6" s="425"/>
      <c r="CR6" s="425"/>
      <c r="CS6" s="426"/>
      <c r="CT6" s="561">
        <v>97.9</v>
      </c>
      <c r="CU6" s="562"/>
      <c r="CV6" s="562"/>
      <c r="CW6" s="562"/>
      <c r="CX6" s="562"/>
      <c r="CY6" s="562"/>
      <c r="CZ6" s="562"/>
      <c r="DA6" s="563"/>
      <c r="DB6" s="561">
        <v>96.8</v>
      </c>
      <c r="DC6" s="562"/>
      <c r="DD6" s="562"/>
      <c r="DE6" s="562"/>
      <c r="DF6" s="562"/>
      <c r="DG6" s="562"/>
      <c r="DH6" s="562"/>
      <c r="DI6" s="563"/>
      <c r="DJ6" s="139"/>
      <c r="DK6" s="139"/>
      <c r="DL6" s="139"/>
      <c r="DM6" s="139"/>
      <c r="DN6" s="139"/>
      <c r="DO6" s="139"/>
    </row>
    <row r="7" spans="1:119" ht="18.75" customHeight="1" x14ac:dyDescent="0.15">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88</v>
      </c>
      <c r="AN7" s="389"/>
      <c r="AO7" s="389"/>
      <c r="AP7" s="389"/>
      <c r="AQ7" s="389"/>
      <c r="AR7" s="389"/>
      <c r="AS7" s="389"/>
      <c r="AT7" s="390"/>
      <c r="AU7" s="472" t="s">
        <v>89</v>
      </c>
      <c r="AV7" s="473"/>
      <c r="AW7" s="473"/>
      <c r="AX7" s="473"/>
      <c r="AY7" s="395" t="s">
        <v>90</v>
      </c>
      <c r="AZ7" s="396"/>
      <c r="BA7" s="396"/>
      <c r="BB7" s="396"/>
      <c r="BC7" s="396"/>
      <c r="BD7" s="396"/>
      <c r="BE7" s="396"/>
      <c r="BF7" s="396"/>
      <c r="BG7" s="396"/>
      <c r="BH7" s="396"/>
      <c r="BI7" s="396"/>
      <c r="BJ7" s="396"/>
      <c r="BK7" s="396"/>
      <c r="BL7" s="396"/>
      <c r="BM7" s="397"/>
      <c r="BN7" s="415">
        <v>35357</v>
      </c>
      <c r="BO7" s="416"/>
      <c r="BP7" s="416"/>
      <c r="BQ7" s="416"/>
      <c r="BR7" s="416"/>
      <c r="BS7" s="416"/>
      <c r="BT7" s="416"/>
      <c r="BU7" s="417"/>
      <c r="BV7" s="415">
        <v>31906</v>
      </c>
      <c r="BW7" s="416"/>
      <c r="BX7" s="416"/>
      <c r="BY7" s="416"/>
      <c r="BZ7" s="416"/>
      <c r="CA7" s="416"/>
      <c r="CB7" s="416"/>
      <c r="CC7" s="417"/>
      <c r="CD7" s="424" t="s">
        <v>91</v>
      </c>
      <c r="CE7" s="425"/>
      <c r="CF7" s="425"/>
      <c r="CG7" s="425"/>
      <c r="CH7" s="425"/>
      <c r="CI7" s="425"/>
      <c r="CJ7" s="425"/>
      <c r="CK7" s="425"/>
      <c r="CL7" s="425"/>
      <c r="CM7" s="425"/>
      <c r="CN7" s="425"/>
      <c r="CO7" s="425"/>
      <c r="CP7" s="425"/>
      <c r="CQ7" s="425"/>
      <c r="CR7" s="425"/>
      <c r="CS7" s="426"/>
      <c r="CT7" s="415">
        <v>11598478</v>
      </c>
      <c r="CU7" s="416"/>
      <c r="CV7" s="416"/>
      <c r="CW7" s="416"/>
      <c r="CX7" s="416"/>
      <c r="CY7" s="416"/>
      <c r="CZ7" s="416"/>
      <c r="DA7" s="417"/>
      <c r="DB7" s="415">
        <v>11606435</v>
      </c>
      <c r="DC7" s="416"/>
      <c r="DD7" s="416"/>
      <c r="DE7" s="416"/>
      <c r="DF7" s="416"/>
      <c r="DG7" s="416"/>
      <c r="DH7" s="416"/>
      <c r="DI7" s="417"/>
      <c r="DJ7" s="139"/>
      <c r="DK7" s="139"/>
      <c r="DL7" s="139"/>
      <c r="DM7" s="139"/>
      <c r="DN7" s="139"/>
      <c r="DO7" s="139"/>
    </row>
    <row r="8" spans="1:119" ht="18.75" customHeight="1" thickBot="1" x14ac:dyDescent="0.2">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92</v>
      </c>
      <c r="AN8" s="389"/>
      <c r="AO8" s="389"/>
      <c r="AP8" s="389"/>
      <c r="AQ8" s="389"/>
      <c r="AR8" s="389"/>
      <c r="AS8" s="389"/>
      <c r="AT8" s="390"/>
      <c r="AU8" s="472" t="s">
        <v>93</v>
      </c>
      <c r="AV8" s="473"/>
      <c r="AW8" s="473"/>
      <c r="AX8" s="473"/>
      <c r="AY8" s="395" t="s">
        <v>94</v>
      </c>
      <c r="AZ8" s="396"/>
      <c r="BA8" s="396"/>
      <c r="BB8" s="396"/>
      <c r="BC8" s="396"/>
      <c r="BD8" s="396"/>
      <c r="BE8" s="396"/>
      <c r="BF8" s="396"/>
      <c r="BG8" s="396"/>
      <c r="BH8" s="396"/>
      <c r="BI8" s="396"/>
      <c r="BJ8" s="396"/>
      <c r="BK8" s="396"/>
      <c r="BL8" s="396"/>
      <c r="BM8" s="397"/>
      <c r="BN8" s="415">
        <v>733327</v>
      </c>
      <c r="BO8" s="416"/>
      <c r="BP8" s="416"/>
      <c r="BQ8" s="416"/>
      <c r="BR8" s="416"/>
      <c r="BS8" s="416"/>
      <c r="BT8" s="416"/>
      <c r="BU8" s="417"/>
      <c r="BV8" s="415">
        <v>957795</v>
      </c>
      <c r="BW8" s="416"/>
      <c r="BX8" s="416"/>
      <c r="BY8" s="416"/>
      <c r="BZ8" s="416"/>
      <c r="CA8" s="416"/>
      <c r="CB8" s="416"/>
      <c r="CC8" s="417"/>
      <c r="CD8" s="424" t="s">
        <v>95</v>
      </c>
      <c r="CE8" s="425"/>
      <c r="CF8" s="425"/>
      <c r="CG8" s="425"/>
      <c r="CH8" s="425"/>
      <c r="CI8" s="425"/>
      <c r="CJ8" s="425"/>
      <c r="CK8" s="425"/>
      <c r="CL8" s="425"/>
      <c r="CM8" s="425"/>
      <c r="CN8" s="425"/>
      <c r="CO8" s="425"/>
      <c r="CP8" s="425"/>
      <c r="CQ8" s="425"/>
      <c r="CR8" s="425"/>
      <c r="CS8" s="426"/>
      <c r="CT8" s="524">
        <v>0.68</v>
      </c>
      <c r="CU8" s="525"/>
      <c r="CV8" s="525"/>
      <c r="CW8" s="525"/>
      <c r="CX8" s="525"/>
      <c r="CY8" s="525"/>
      <c r="CZ8" s="525"/>
      <c r="DA8" s="526"/>
      <c r="DB8" s="524">
        <v>0.67</v>
      </c>
      <c r="DC8" s="525"/>
      <c r="DD8" s="525"/>
      <c r="DE8" s="525"/>
      <c r="DF8" s="525"/>
      <c r="DG8" s="525"/>
      <c r="DH8" s="525"/>
      <c r="DI8" s="526"/>
      <c r="DJ8" s="139"/>
      <c r="DK8" s="139"/>
      <c r="DL8" s="139"/>
      <c r="DM8" s="139"/>
      <c r="DN8" s="139"/>
      <c r="DO8" s="139"/>
    </row>
    <row r="9" spans="1:119" ht="18.75" customHeight="1" thickBot="1" x14ac:dyDescent="0.2">
      <c r="A9" s="140"/>
      <c r="B9" s="550" t="s">
        <v>96</v>
      </c>
      <c r="C9" s="551"/>
      <c r="D9" s="551"/>
      <c r="E9" s="551"/>
      <c r="F9" s="551"/>
      <c r="G9" s="551"/>
      <c r="H9" s="551"/>
      <c r="I9" s="551"/>
      <c r="J9" s="551"/>
      <c r="K9" s="478"/>
      <c r="L9" s="552" t="s">
        <v>97</v>
      </c>
      <c r="M9" s="553"/>
      <c r="N9" s="553"/>
      <c r="O9" s="553"/>
      <c r="P9" s="553"/>
      <c r="Q9" s="554"/>
      <c r="R9" s="555">
        <v>57959</v>
      </c>
      <c r="S9" s="556"/>
      <c r="T9" s="556"/>
      <c r="U9" s="556"/>
      <c r="V9" s="557"/>
      <c r="W9" s="494" t="s">
        <v>98</v>
      </c>
      <c r="X9" s="495"/>
      <c r="Y9" s="495"/>
      <c r="Z9" s="495"/>
      <c r="AA9" s="495"/>
      <c r="AB9" s="495"/>
      <c r="AC9" s="495"/>
      <c r="AD9" s="495"/>
      <c r="AE9" s="495"/>
      <c r="AF9" s="495"/>
      <c r="AG9" s="495"/>
      <c r="AH9" s="495"/>
      <c r="AI9" s="495"/>
      <c r="AJ9" s="495"/>
      <c r="AK9" s="495"/>
      <c r="AL9" s="558"/>
      <c r="AM9" s="484" t="s">
        <v>99</v>
      </c>
      <c r="AN9" s="389"/>
      <c r="AO9" s="389"/>
      <c r="AP9" s="389"/>
      <c r="AQ9" s="389"/>
      <c r="AR9" s="389"/>
      <c r="AS9" s="389"/>
      <c r="AT9" s="390"/>
      <c r="AU9" s="472" t="s">
        <v>78</v>
      </c>
      <c r="AV9" s="473"/>
      <c r="AW9" s="473"/>
      <c r="AX9" s="473"/>
      <c r="AY9" s="395" t="s">
        <v>100</v>
      </c>
      <c r="AZ9" s="396"/>
      <c r="BA9" s="396"/>
      <c r="BB9" s="396"/>
      <c r="BC9" s="396"/>
      <c r="BD9" s="396"/>
      <c r="BE9" s="396"/>
      <c r="BF9" s="396"/>
      <c r="BG9" s="396"/>
      <c r="BH9" s="396"/>
      <c r="BI9" s="396"/>
      <c r="BJ9" s="396"/>
      <c r="BK9" s="396"/>
      <c r="BL9" s="396"/>
      <c r="BM9" s="397"/>
      <c r="BN9" s="415">
        <v>-224468</v>
      </c>
      <c r="BO9" s="416"/>
      <c r="BP9" s="416"/>
      <c r="BQ9" s="416"/>
      <c r="BR9" s="416"/>
      <c r="BS9" s="416"/>
      <c r="BT9" s="416"/>
      <c r="BU9" s="417"/>
      <c r="BV9" s="415">
        <v>230560</v>
      </c>
      <c r="BW9" s="416"/>
      <c r="BX9" s="416"/>
      <c r="BY9" s="416"/>
      <c r="BZ9" s="416"/>
      <c r="CA9" s="416"/>
      <c r="CB9" s="416"/>
      <c r="CC9" s="417"/>
      <c r="CD9" s="424" t="s">
        <v>101</v>
      </c>
      <c r="CE9" s="425"/>
      <c r="CF9" s="425"/>
      <c r="CG9" s="425"/>
      <c r="CH9" s="425"/>
      <c r="CI9" s="425"/>
      <c r="CJ9" s="425"/>
      <c r="CK9" s="425"/>
      <c r="CL9" s="425"/>
      <c r="CM9" s="425"/>
      <c r="CN9" s="425"/>
      <c r="CO9" s="425"/>
      <c r="CP9" s="425"/>
      <c r="CQ9" s="425"/>
      <c r="CR9" s="425"/>
      <c r="CS9" s="426"/>
      <c r="CT9" s="385">
        <v>9.3000000000000007</v>
      </c>
      <c r="CU9" s="386"/>
      <c r="CV9" s="386"/>
      <c r="CW9" s="386"/>
      <c r="CX9" s="386"/>
      <c r="CY9" s="386"/>
      <c r="CZ9" s="386"/>
      <c r="DA9" s="387"/>
      <c r="DB9" s="385">
        <v>9.1999999999999993</v>
      </c>
      <c r="DC9" s="386"/>
      <c r="DD9" s="386"/>
      <c r="DE9" s="386"/>
      <c r="DF9" s="386"/>
      <c r="DG9" s="386"/>
      <c r="DH9" s="386"/>
      <c r="DI9" s="387"/>
      <c r="DJ9" s="139"/>
      <c r="DK9" s="139"/>
      <c r="DL9" s="139"/>
      <c r="DM9" s="139"/>
      <c r="DN9" s="139"/>
      <c r="DO9" s="139"/>
    </row>
    <row r="10" spans="1:119" ht="18.75" customHeight="1" thickBot="1" x14ac:dyDescent="0.2">
      <c r="A10" s="140"/>
      <c r="B10" s="550"/>
      <c r="C10" s="551"/>
      <c r="D10" s="551"/>
      <c r="E10" s="551"/>
      <c r="F10" s="551"/>
      <c r="G10" s="551"/>
      <c r="H10" s="551"/>
      <c r="I10" s="551"/>
      <c r="J10" s="551"/>
      <c r="K10" s="478"/>
      <c r="L10" s="388" t="s">
        <v>102</v>
      </c>
      <c r="M10" s="389"/>
      <c r="N10" s="389"/>
      <c r="O10" s="389"/>
      <c r="P10" s="389"/>
      <c r="Q10" s="390"/>
      <c r="R10" s="391">
        <v>57920</v>
      </c>
      <c r="S10" s="392"/>
      <c r="T10" s="392"/>
      <c r="U10" s="392"/>
      <c r="V10" s="394"/>
      <c r="W10" s="559"/>
      <c r="X10" s="377"/>
      <c r="Y10" s="377"/>
      <c r="Z10" s="377"/>
      <c r="AA10" s="377"/>
      <c r="AB10" s="377"/>
      <c r="AC10" s="377"/>
      <c r="AD10" s="377"/>
      <c r="AE10" s="377"/>
      <c r="AF10" s="377"/>
      <c r="AG10" s="377"/>
      <c r="AH10" s="377"/>
      <c r="AI10" s="377"/>
      <c r="AJ10" s="377"/>
      <c r="AK10" s="377"/>
      <c r="AL10" s="560"/>
      <c r="AM10" s="484" t="s">
        <v>103</v>
      </c>
      <c r="AN10" s="389"/>
      <c r="AO10" s="389"/>
      <c r="AP10" s="389"/>
      <c r="AQ10" s="389"/>
      <c r="AR10" s="389"/>
      <c r="AS10" s="389"/>
      <c r="AT10" s="390"/>
      <c r="AU10" s="472" t="s">
        <v>104</v>
      </c>
      <c r="AV10" s="473"/>
      <c r="AW10" s="473"/>
      <c r="AX10" s="473"/>
      <c r="AY10" s="395" t="s">
        <v>105</v>
      </c>
      <c r="AZ10" s="396"/>
      <c r="BA10" s="396"/>
      <c r="BB10" s="396"/>
      <c r="BC10" s="396"/>
      <c r="BD10" s="396"/>
      <c r="BE10" s="396"/>
      <c r="BF10" s="396"/>
      <c r="BG10" s="396"/>
      <c r="BH10" s="396"/>
      <c r="BI10" s="396"/>
      <c r="BJ10" s="396"/>
      <c r="BK10" s="396"/>
      <c r="BL10" s="396"/>
      <c r="BM10" s="397"/>
      <c r="BN10" s="415">
        <v>525638</v>
      </c>
      <c r="BO10" s="416"/>
      <c r="BP10" s="416"/>
      <c r="BQ10" s="416"/>
      <c r="BR10" s="416"/>
      <c r="BS10" s="416"/>
      <c r="BT10" s="416"/>
      <c r="BU10" s="417"/>
      <c r="BV10" s="415">
        <v>407492</v>
      </c>
      <c r="BW10" s="416"/>
      <c r="BX10" s="416"/>
      <c r="BY10" s="416"/>
      <c r="BZ10" s="416"/>
      <c r="CA10" s="416"/>
      <c r="CB10" s="416"/>
      <c r="CC10" s="417"/>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x14ac:dyDescent="0.2">
      <c r="A11" s="140"/>
      <c r="B11" s="550"/>
      <c r="C11" s="551"/>
      <c r="D11" s="551"/>
      <c r="E11" s="551"/>
      <c r="F11" s="551"/>
      <c r="G11" s="551"/>
      <c r="H11" s="551"/>
      <c r="I11" s="551"/>
      <c r="J11" s="551"/>
      <c r="K11" s="478"/>
      <c r="L11" s="461" t="s">
        <v>107</v>
      </c>
      <c r="M11" s="462"/>
      <c r="N11" s="462"/>
      <c r="O11" s="462"/>
      <c r="P11" s="462"/>
      <c r="Q11" s="463"/>
      <c r="R11" s="547" t="s">
        <v>108</v>
      </c>
      <c r="S11" s="548"/>
      <c r="T11" s="548"/>
      <c r="U11" s="548"/>
      <c r="V11" s="549"/>
      <c r="W11" s="559"/>
      <c r="X11" s="377"/>
      <c r="Y11" s="377"/>
      <c r="Z11" s="377"/>
      <c r="AA11" s="377"/>
      <c r="AB11" s="377"/>
      <c r="AC11" s="377"/>
      <c r="AD11" s="377"/>
      <c r="AE11" s="377"/>
      <c r="AF11" s="377"/>
      <c r="AG11" s="377"/>
      <c r="AH11" s="377"/>
      <c r="AI11" s="377"/>
      <c r="AJ11" s="377"/>
      <c r="AK11" s="377"/>
      <c r="AL11" s="560"/>
      <c r="AM11" s="484" t="s">
        <v>109</v>
      </c>
      <c r="AN11" s="389"/>
      <c r="AO11" s="389"/>
      <c r="AP11" s="389"/>
      <c r="AQ11" s="389"/>
      <c r="AR11" s="389"/>
      <c r="AS11" s="389"/>
      <c r="AT11" s="390"/>
      <c r="AU11" s="472" t="s">
        <v>78</v>
      </c>
      <c r="AV11" s="473"/>
      <c r="AW11" s="473"/>
      <c r="AX11" s="473"/>
      <c r="AY11" s="395" t="s">
        <v>110</v>
      </c>
      <c r="AZ11" s="396"/>
      <c r="BA11" s="396"/>
      <c r="BB11" s="396"/>
      <c r="BC11" s="396"/>
      <c r="BD11" s="396"/>
      <c r="BE11" s="396"/>
      <c r="BF11" s="396"/>
      <c r="BG11" s="396"/>
      <c r="BH11" s="396"/>
      <c r="BI11" s="396"/>
      <c r="BJ11" s="396"/>
      <c r="BK11" s="396"/>
      <c r="BL11" s="396"/>
      <c r="BM11" s="397"/>
      <c r="BN11" s="415" t="s">
        <v>111</v>
      </c>
      <c r="BO11" s="416"/>
      <c r="BP11" s="416"/>
      <c r="BQ11" s="416"/>
      <c r="BR11" s="416"/>
      <c r="BS11" s="416"/>
      <c r="BT11" s="416"/>
      <c r="BU11" s="417"/>
      <c r="BV11" s="415">
        <v>10233</v>
      </c>
      <c r="BW11" s="416"/>
      <c r="BX11" s="416"/>
      <c r="BY11" s="416"/>
      <c r="BZ11" s="416"/>
      <c r="CA11" s="416"/>
      <c r="CB11" s="416"/>
      <c r="CC11" s="417"/>
      <c r="CD11" s="424" t="s">
        <v>112</v>
      </c>
      <c r="CE11" s="425"/>
      <c r="CF11" s="425"/>
      <c r="CG11" s="425"/>
      <c r="CH11" s="425"/>
      <c r="CI11" s="425"/>
      <c r="CJ11" s="425"/>
      <c r="CK11" s="425"/>
      <c r="CL11" s="425"/>
      <c r="CM11" s="425"/>
      <c r="CN11" s="425"/>
      <c r="CO11" s="425"/>
      <c r="CP11" s="425"/>
      <c r="CQ11" s="425"/>
      <c r="CR11" s="425"/>
      <c r="CS11" s="426"/>
      <c r="CT11" s="524" t="s">
        <v>111</v>
      </c>
      <c r="CU11" s="525"/>
      <c r="CV11" s="525"/>
      <c r="CW11" s="525"/>
      <c r="CX11" s="525"/>
      <c r="CY11" s="525"/>
      <c r="CZ11" s="525"/>
      <c r="DA11" s="526"/>
      <c r="DB11" s="524" t="s">
        <v>111</v>
      </c>
      <c r="DC11" s="525"/>
      <c r="DD11" s="525"/>
      <c r="DE11" s="525"/>
      <c r="DF11" s="525"/>
      <c r="DG11" s="525"/>
      <c r="DH11" s="525"/>
      <c r="DI11" s="526"/>
      <c r="DJ11" s="139"/>
      <c r="DK11" s="139"/>
      <c r="DL11" s="139"/>
      <c r="DM11" s="139"/>
      <c r="DN11" s="139"/>
      <c r="DO11" s="139"/>
    </row>
    <row r="12" spans="1:119" ht="18.75" customHeight="1" x14ac:dyDescent="0.15">
      <c r="A12" s="140"/>
      <c r="B12" s="527" t="s">
        <v>113</v>
      </c>
      <c r="C12" s="528"/>
      <c r="D12" s="528"/>
      <c r="E12" s="528"/>
      <c r="F12" s="528"/>
      <c r="G12" s="528"/>
      <c r="H12" s="528"/>
      <c r="I12" s="528"/>
      <c r="J12" s="528"/>
      <c r="K12" s="529"/>
      <c r="L12" s="536" t="s">
        <v>114</v>
      </c>
      <c r="M12" s="537"/>
      <c r="N12" s="537"/>
      <c r="O12" s="537"/>
      <c r="P12" s="537"/>
      <c r="Q12" s="538"/>
      <c r="R12" s="539">
        <v>58499</v>
      </c>
      <c r="S12" s="540"/>
      <c r="T12" s="540"/>
      <c r="U12" s="540"/>
      <c r="V12" s="541"/>
      <c r="W12" s="542" t="s">
        <v>1</v>
      </c>
      <c r="X12" s="473"/>
      <c r="Y12" s="473"/>
      <c r="Z12" s="473"/>
      <c r="AA12" s="473"/>
      <c r="AB12" s="543"/>
      <c r="AC12" s="472" t="s">
        <v>115</v>
      </c>
      <c r="AD12" s="473"/>
      <c r="AE12" s="473"/>
      <c r="AF12" s="473"/>
      <c r="AG12" s="543"/>
      <c r="AH12" s="472" t="s">
        <v>116</v>
      </c>
      <c r="AI12" s="473"/>
      <c r="AJ12" s="473"/>
      <c r="AK12" s="473"/>
      <c r="AL12" s="544"/>
      <c r="AM12" s="484" t="s">
        <v>117</v>
      </c>
      <c r="AN12" s="389"/>
      <c r="AO12" s="389"/>
      <c r="AP12" s="389"/>
      <c r="AQ12" s="389"/>
      <c r="AR12" s="389"/>
      <c r="AS12" s="389"/>
      <c r="AT12" s="390"/>
      <c r="AU12" s="472" t="s">
        <v>118</v>
      </c>
      <c r="AV12" s="473"/>
      <c r="AW12" s="473"/>
      <c r="AX12" s="473"/>
      <c r="AY12" s="395" t="s">
        <v>119</v>
      </c>
      <c r="AZ12" s="396"/>
      <c r="BA12" s="396"/>
      <c r="BB12" s="396"/>
      <c r="BC12" s="396"/>
      <c r="BD12" s="396"/>
      <c r="BE12" s="396"/>
      <c r="BF12" s="396"/>
      <c r="BG12" s="396"/>
      <c r="BH12" s="396"/>
      <c r="BI12" s="396"/>
      <c r="BJ12" s="396"/>
      <c r="BK12" s="396"/>
      <c r="BL12" s="396"/>
      <c r="BM12" s="397"/>
      <c r="BN12" s="415">
        <v>290852</v>
      </c>
      <c r="BO12" s="416"/>
      <c r="BP12" s="416"/>
      <c r="BQ12" s="416"/>
      <c r="BR12" s="416"/>
      <c r="BS12" s="416"/>
      <c r="BT12" s="416"/>
      <c r="BU12" s="417"/>
      <c r="BV12" s="415">
        <v>400000</v>
      </c>
      <c r="BW12" s="416"/>
      <c r="BX12" s="416"/>
      <c r="BY12" s="416"/>
      <c r="BZ12" s="416"/>
      <c r="CA12" s="416"/>
      <c r="CB12" s="416"/>
      <c r="CC12" s="417"/>
      <c r="CD12" s="424" t="s">
        <v>120</v>
      </c>
      <c r="CE12" s="425"/>
      <c r="CF12" s="425"/>
      <c r="CG12" s="425"/>
      <c r="CH12" s="425"/>
      <c r="CI12" s="425"/>
      <c r="CJ12" s="425"/>
      <c r="CK12" s="425"/>
      <c r="CL12" s="425"/>
      <c r="CM12" s="425"/>
      <c r="CN12" s="425"/>
      <c r="CO12" s="425"/>
      <c r="CP12" s="425"/>
      <c r="CQ12" s="425"/>
      <c r="CR12" s="425"/>
      <c r="CS12" s="426"/>
      <c r="CT12" s="524" t="s">
        <v>121</v>
      </c>
      <c r="CU12" s="525"/>
      <c r="CV12" s="525"/>
      <c r="CW12" s="525"/>
      <c r="CX12" s="525"/>
      <c r="CY12" s="525"/>
      <c r="CZ12" s="525"/>
      <c r="DA12" s="526"/>
      <c r="DB12" s="524" t="s">
        <v>121</v>
      </c>
      <c r="DC12" s="525"/>
      <c r="DD12" s="525"/>
      <c r="DE12" s="525"/>
      <c r="DF12" s="525"/>
      <c r="DG12" s="525"/>
      <c r="DH12" s="525"/>
      <c r="DI12" s="526"/>
      <c r="DJ12" s="139"/>
      <c r="DK12" s="139"/>
      <c r="DL12" s="139"/>
      <c r="DM12" s="139"/>
      <c r="DN12" s="139"/>
      <c r="DO12" s="139"/>
    </row>
    <row r="13" spans="1:119" ht="18.75" customHeight="1" x14ac:dyDescent="0.15">
      <c r="A13" s="140"/>
      <c r="B13" s="530"/>
      <c r="C13" s="531"/>
      <c r="D13" s="531"/>
      <c r="E13" s="531"/>
      <c r="F13" s="531"/>
      <c r="G13" s="531"/>
      <c r="H13" s="531"/>
      <c r="I13" s="531"/>
      <c r="J13" s="531"/>
      <c r="K13" s="532"/>
      <c r="L13" s="150"/>
      <c r="M13" s="513" t="s">
        <v>122</v>
      </c>
      <c r="N13" s="514"/>
      <c r="O13" s="514"/>
      <c r="P13" s="514"/>
      <c r="Q13" s="515"/>
      <c r="R13" s="516">
        <v>57979</v>
      </c>
      <c r="S13" s="517"/>
      <c r="T13" s="517"/>
      <c r="U13" s="517"/>
      <c r="V13" s="518"/>
      <c r="W13" s="504" t="s">
        <v>123</v>
      </c>
      <c r="X13" s="428"/>
      <c r="Y13" s="428"/>
      <c r="Z13" s="428"/>
      <c r="AA13" s="428"/>
      <c r="AB13" s="429"/>
      <c r="AC13" s="391">
        <v>570</v>
      </c>
      <c r="AD13" s="392"/>
      <c r="AE13" s="392"/>
      <c r="AF13" s="392"/>
      <c r="AG13" s="393"/>
      <c r="AH13" s="391">
        <v>556</v>
      </c>
      <c r="AI13" s="392"/>
      <c r="AJ13" s="392"/>
      <c r="AK13" s="392"/>
      <c r="AL13" s="394"/>
      <c r="AM13" s="484" t="s">
        <v>124</v>
      </c>
      <c r="AN13" s="389"/>
      <c r="AO13" s="389"/>
      <c r="AP13" s="389"/>
      <c r="AQ13" s="389"/>
      <c r="AR13" s="389"/>
      <c r="AS13" s="389"/>
      <c r="AT13" s="390"/>
      <c r="AU13" s="472" t="s">
        <v>125</v>
      </c>
      <c r="AV13" s="473"/>
      <c r="AW13" s="473"/>
      <c r="AX13" s="473"/>
      <c r="AY13" s="395" t="s">
        <v>126</v>
      </c>
      <c r="AZ13" s="396"/>
      <c r="BA13" s="396"/>
      <c r="BB13" s="396"/>
      <c r="BC13" s="396"/>
      <c r="BD13" s="396"/>
      <c r="BE13" s="396"/>
      <c r="BF13" s="396"/>
      <c r="BG13" s="396"/>
      <c r="BH13" s="396"/>
      <c r="BI13" s="396"/>
      <c r="BJ13" s="396"/>
      <c r="BK13" s="396"/>
      <c r="BL13" s="396"/>
      <c r="BM13" s="397"/>
      <c r="BN13" s="415">
        <v>10318</v>
      </c>
      <c r="BO13" s="416"/>
      <c r="BP13" s="416"/>
      <c r="BQ13" s="416"/>
      <c r="BR13" s="416"/>
      <c r="BS13" s="416"/>
      <c r="BT13" s="416"/>
      <c r="BU13" s="417"/>
      <c r="BV13" s="415">
        <v>248285</v>
      </c>
      <c r="BW13" s="416"/>
      <c r="BX13" s="416"/>
      <c r="BY13" s="416"/>
      <c r="BZ13" s="416"/>
      <c r="CA13" s="416"/>
      <c r="CB13" s="416"/>
      <c r="CC13" s="417"/>
      <c r="CD13" s="424" t="s">
        <v>127</v>
      </c>
      <c r="CE13" s="425"/>
      <c r="CF13" s="425"/>
      <c r="CG13" s="425"/>
      <c r="CH13" s="425"/>
      <c r="CI13" s="425"/>
      <c r="CJ13" s="425"/>
      <c r="CK13" s="425"/>
      <c r="CL13" s="425"/>
      <c r="CM13" s="425"/>
      <c r="CN13" s="425"/>
      <c r="CO13" s="425"/>
      <c r="CP13" s="425"/>
      <c r="CQ13" s="425"/>
      <c r="CR13" s="425"/>
      <c r="CS13" s="426"/>
      <c r="CT13" s="385">
        <v>5.0999999999999996</v>
      </c>
      <c r="CU13" s="386"/>
      <c r="CV13" s="386"/>
      <c r="CW13" s="386"/>
      <c r="CX13" s="386"/>
      <c r="CY13" s="386"/>
      <c r="CZ13" s="386"/>
      <c r="DA13" s="387"/>
      <c r="DB13" s="385">
        <v>5.9</v>
      </c>
      <c r="DC13" s="386"/>
      <c r="DD13" s="386"/>
      <c r="DE13" s="386"/>
      <c r="DF13" s="386"/>
      <c r="DG13" s="386"/>
      <c r="DH13" s="386"/>
      <c r="DI13" s="387"/>
      <c r="DJ13" s="139"/>
      <c r="DK13" s="139"/>
      <c r="DL13" s="139"/>
      <c r="DM13" s="139"/>
      <c r="DN13" s="139"/>
      <c r="DO13" s="139"/>
    </row>
    <row r="14" spans="1:119" ht="18.75" customHeight="1" thickBot="1" x14ac:dyDescent="0.2">
      <c r="A14" s="140"/>
      <c r="B14" s="530"/>
      <c r="C14" s="531"/>
      <c r="D14" s="531"/>
      <c r="E14" s="531"/>
      <c r="F14" s="531"/>
      <c r="G14" s="531"/>
      <c r="H14" s="531"/>
      <c r="I14" s="531"/>
      <c r="J14" s="531"/>
      <c r="K14" s="532"/>
      <c r="L14" s="506" t="s">
        <v>128</v>
      </c>
      <c r="M14" s="545"/>
      <c r="N14" s="545"/>
      <c r="O14" s="545"/>
      <c r="P14" s="545"/>
      <c r="Q14" s="546"/>
      <c r="R14" s="516">
        <v>58389</v>
      </c>
      <c r="S14" s="517"/>
      <c r="T14" s="517"/>
      <c r="U14" s="517"/>
      <c r="V14" s="518"/>
      <c r="W14" s="519"/>
      <c r="X14" s="431"/>
      <c r="Y14" s="431"/>
      <c r="Z14" s="431"/>
      <c r="AA14" s="431"/>
      <c r="AB14" s="432"/>
      <c r="AC14" s="509">
        <v>2.2000000000000002</v>
      </c>
      <c r="AD14" s="510"/>
      <c r="AE14" s="510"/>
      <c r="AF14" s="510"/>
      <c r="AG14" s="511"/>
      <c r="AH14" s="509">
        <v>2.1</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129</v>
      </c>
      <c r="CE14" s="422"/>
      <c r="CF14" s="422"/>
      <c r="CG14" s="422"/>
      <c r="CH14" s="422"/>
      <c r="CI14" s="422"/>
      <c r="CJ14" s="422"/>
      <c r="CK14" s="422"/>
      <c r="CL14" s="422"/>
      <c r="CM14" s="422"/>
      <c r="CN14" s="422"/>
      <c r="CO14" s="422"/>
      <c r="CP14" s="422"/>
      <c r="CQ14" s="422"/>
      <c r="CR14" s="422"/>
      <c r="CS14" s="423"/>
      <c r="CT14" s="520" t="s">
        <v>121</v>
      </c>
      <c r="CU14" s="488"/>
      <c r="CV14" s="488"/>
      <c r="CW14" s="488"/>
      <c r="CX14" s="488"/>
      <c r="CY14" s="488"/>
      <c r="CZ14" s="488"/>
      <c r="DA14" s="489"/>
      <c r="DB14" s="520" t="s">
        <v>121</v>
      </c>
      <c r="DC14" s="488"/>
      <c r="DD14" s="488"/>
      <c r="DE14" s="488"/>
      <c r="DF14" s="488"/>
      <c r="DG14" s="488"/>
      <c r="DH14" s="488"/>
      <c r="DI14" s="489"/>
      <c r="DJ14" s="139"/>
      <c r="DK14" s="139"/>
      <c r="DL14" s="139"/>
      <c r="DM14" s="139"/>
      <c r="DN14" s="139"/>
      <c r="DO14" s="139"/>
    </row>
    <row r="15" spans="1:119" ht="18.75" customHeight="1" x14ac:dyDescent="0.15">
      <c r="A15" s="140"/>
      <c r="B15" s="530"/>
      <c r="C15" s="531"/>
      <c r="D15" s="531"/>
      <c r="E15" s="531"/>
      <c r="F15" s="531"/>
      <c r="G15" s="531"/>
      <c r="H15" s="531"/>
      <c r="I15" s="531"/>
      <c r="J15" s="531"/>
      <c r="K15" s="532"/>
      <c r="L15" s="150"/>
      <c r="M15" s="513" t="s">
        <v>122</v>
      </c>
      <c r="N15" s="514"/>
      <c r="O15" s="514"/>
      <c r="P15" s="514"/>
      <c r="Q15" s="515"/>
      <c r="R15" s="516">
        <v>57921</v>
      </c>
      <c r="S15" s="517"/>
      <c r="T15" s="517"/>
      <c r="U15" s="517"/>
      <c r="V15" s="518"/>
      <c r="W15" s="504" t="s">
        <v>130</v>
      </c>
      <c r="X15" s="428"/>
      <c r="Y15" s="428"/>
      <c r="Z15" s="428"/>
      <c r="AA15" s="428"/>
      <c r="AB15" s="429"/>
      <c r="AC15" s="391">
        <v>6800</v>
      </c>
      <c r="AD15" s="392"/>
      <c r="AE15" s="392"/>
      <c r="AF15" s="392"/>
      <c r="AG15" s="393"/>
      <c r="AH15" s="391">
        <v>6914</v>
      </c>
      <c r="AI15" s="392"/>
      <c r="AJ15" s="392"/>
      <c r="AK15" s="392"/>
      <c r="AL15" s="394"/>
      <c r="AM15" s="484"/>
      <c r="AN15" s="389"/>
      <c r="AO15" s="389"/>
      <c r="AP15" s="389"/>
      <c r="AQ15" s="389"/>
      <c r="AR15" s="389"/>
      <c r="AS15" s="389"/>
      <c r="AT15" s="390"/>
      <c r="AU15" s="472"/>
      <c r="AV15" s="473"/>
      <c r="AW15" s="473"/>
      <c r="AX15" s="473"/>
      <c r="AY15" s="407" t="s">
        <v>131</v>
      </c>
      <c r="AZ15" s="408"/>
      <c r="BA15" s="408"/>
      <c r="BB15" s="408"/>
      <c r="BC15" s="408"/>
      <c r="BD15" s="408"/>
      <c r="BE15" s="408"/>
      <c r="BF15" s="408"/>
      <c r="BG15" s="408"/>
      <c r="BH15" s="408"/>
      <c r="BI15" s="408"/>
      <c r="BJ15" s="408"/>
      <c r="BK15" s="408"/>
      <c r="BL15" s="408"/>
      <c r="BM15" s="409"/>
      <c r="BN15" s="410">
        <v>6260357</v>
      </c>
      <c r="BO15" s="411"/>
      <c r="BP15" s="411"/>
      <c r="BQ15" s="411"/>
      <c r="BR15" s="411"/>
      <c r="BS15" s="411"/>
      <c r="BT15" s="411"/>
      <c r="BU15" s="412"/>
      <c r="BV15" s="410">
        <v>6104839</v>
      </c>
      <c r="BW15" s="411"/>
      <c r="BX15" s="411"/>
      <c r="BY15" s="411"/>
      <c r="BZ15" s="411"/>
      <c r="CA15" s="411"/>
      <c r="CB15" s="411"/>
      <c r="CC15" s="412"/>
      <c r="CD15" s="521" t="s">
        <v>132</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x14ac:dyDescent="0.15">
      <c r="A16" s="140"/>
      <c r="B16" s="530"/>
      <c r="C16" s="531"/>
      <c r="D16" s="531"/>
      <c r="E16" s="531"/>
      <c r="F16" s="531"/>
      <c r="G16" s="531"/>
      <c r="H16" s="531"/>
      <c r="I16" s="531"/>
      <c r="J16" s="531"/>
      <c r="K16" s="532"/>
      <c r="L16" s="506" t="s">
        <v>133</v>
      </c>
      <c r="M16" s="507"/>
      <c r="N16" s="507"/>
      <c r="O16" s="507"/>
      <c r="P16" s="507"/>
      <c r="Q16" s="508"/>
      <c r="R16" s="501" t="s">
        <v>134</v>
      </c>
      <c r="S16" s="502"/>
      <c r="T16" s="502"/>
      <c r="U16" s="502"/>
      <c r="V16" s="503"/>
      <c r="W16" s="519"/>
      <c r="X16" s="431"/>
      <c r="Y16" s="431"/>
      <c r="Z16" s="431"/>
      <c r="AA16" s="431"/>
      <c r="AB16" s="432"/>
      <c r="AC16" s="509">
        <v>25.9</v>
      </c>
      <c r="AD16" s="510"/>
      <c r="AE16" s="510"/>
      <c r="AF16" s="510"/>
      <c r="AG16" s="511"/>
      <c r="AH16" s="509">
        <v>26.4</v>
      </c>
      <c r="AI16" s="510"/>
      <c r="AJ16" s="510"/>
      <c r="AK16" s="510"/>
      <c r="AL16" s="512"/>
      <c r="AM16" s="484"/>
      <c r="AN16" s="389"/>
      <c r="AO16" s="389"/>
      <c r="AP16" s="389"/>
      <c r="AQ16" s="389"/>
      <c r="AR16" s="389"/>
      <c r="AS16" s="389"/>
      <c r="AT16" s="390"/>
      <c r="AU16" s="472"/>
      <c r="AV16" s="473"/>
      <c r="AW16" s="473"/>
      <c r="AX16" s="473"/>
      <c r="AY16" s="395" t="s">
        <v>135</v>
      </c>
      <c r="AZ16" s="396"/>
      <c r="BA16" s="396"/>
      <c r="BB16" s="396"/>
      <c r="BC16" s="396"/>
      <c r="BD16" s="396"/>
      <c r="BE16" s="396"/>
      <c r="BF16" s="396"/>
      <c r="BG16" s="396"/>
      <c r="BH16" s="396"/>
      <c r="BI16" s="396"/>
      <c r="BJ16" s="396"/>
      <c r="BK16" s="396"/>
      <c r="BL16" s="396"/>
      <c r="BM16" s="397"/>
      <c r="BN16" s="415">
        <v>9180847</v>
      </c>
      <c r="BO16" s="416"/>
      <c r="BP16" s="416"/>
      <c r="BQ16" s="416"/>
      <c r="BR16" s="416"/>
      <c r="BS16" s="416"/>
      <c r="BT16" s="416"/>
      <c r="BU16" s="417"/>
      <c r="BV16" s="415">
        <v>9057331</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x14ac:dyDescent="0.2">
      <c r="A17" s="140"/>
      <c r="B17" s="533"/>
      <c r="C17" s="534"/>
      <c r="D17" s="534"/>
      <c r="E17" s="534"/>
      <c r="F17" s="534"/>
      <c r="G17" s="534"/>
      <c r="H17" s="534"/>
      <c r="I17" s="534"/>
      <c r="J17" s="534"/>
      <c r="K17" s="535"/>
      <c r="L17" s="155"/>
      <c r="M17" s="498" t="s">
        <v>136</v>
      </c>
      <c r="N17" s="499"/>
      <c r="O17" s="499"/>
      <c r="P17" s="499"/>
      <c r="Q17" s="500"/>
      <c r="R17" s="501" t="s">
        <v>137</v>
      </c>
      <c r="S17" s="502"/>
      <c r="T17" s="502"/>
      <c r="U17" s="502"/>
      <c r="V17" s="503"/>
      <c r="W17" s="504" t="s">
        <v>138</v>
      </c>
      <c r="X17" s="428"/>
      <c r="Y17" s="428"/>
      <c r="Z17" s="428"/>
      <c r="AA17" s="428"/>
      <c r="AB17" s="429"/>
      <c r="AC17" s="391">
        <v>18906</v>
      </c>
      <c r="AD17" s="392"/>
      <c r="AE17" s="392"/>
      <c r="AF17" s="392"/>
      <c r="AG17" s="393"/>
      <c r="AH17" s="391">
        <v>18745</v>
      </c>
      <c r="AI17" s="392"/>
      <c r="AJ17" s="392"/>
      <c r="AK17" s="392"/>
      <c r="AL17" s="394"/>
      <c r="AM17" s="484"/>
      <c r="AN17" s="389"/>
      <c r="AO17" s="389"/>
      <c r="AP17" s="389"/>
      <c r="AQ17" s="389"/>
      <c r="AR17" s="389"/>
      <c r="AS17" s="389"/>
      <c r="AT17" s="390"/>
      <c r="AU17" s="472"/>
      <c r="AV17" s="473"/>
      <c r="AW17" s="473"/>
      <c r="AX17" s="473"/>
      <c r="AY17" s="395" t="s">
        <v>139</v>
      </c>
      <c r="AZ17" s="396"/>
      <c r="BA17" s="396"/>
      <c r="BB17" s="396"/>
      <c r="BC17" s="396"/>
      <c r="BD17" s="396"/>
      <c r="BE17" s="396"/>
      <c r="BF17" s="396"/>
      <c r="BG17" s="396"/>
      <c r="BH17" s="396"/>
      <c r="BI17" s="396"/>
      <c r="BJ17" s="396"/>
      <c r="BK17" s="396"/>
      <c r="BL17" s="396"/>
      <c r="BM17" s="397"/>
      <c r="BN17" s="415">
        <v>7947345</v>
      </c>
      <c r="BO17" s="416"/>
      <c r="BP17" s="416"/>
      <c r="BQ17" s="416"/>
      <c r="BR17" s="416"/>
      <c r="BS17" s="416"/>
      <c r="BT17" s="416"/>
      <c r="BU17" s="417"/>
      <c r="BV17" s="415">
        <v>7745192</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x14ac:dyDescent="0.2">
      <c r="A18" s="140"/>
      <c r="B18" s="477" t="s">
        <v>140</v>
      </c>
      <c r="C18" s="478"/>
      <c r="D18" s="478"/>
      <c r="E18" s="479"/>
      <c r="F18" s="479"/>
      <c r="G18" s="479"/>
      <c r="H18" s="479"/>
      <c r="I18" s="479"/>
      <c r="J18" s="479"/>
      <c r="K18" s="479"/>
      <c r="L18" s="480">
        <v>42.07</v>
      </c>
      <c r="M18" s="480"/>
      <c r="N18" s="480"/>
      <c r="O18" s="480"/>
      <c r="P18" s="480"/>
      <c r="Q18" s="480"/>
      <c r="R18" s="481"/>
      <c r="S18" s="481"/>
      <c r="T18" s="481"/>
      <c r="U18" s="481"/>
      <c r="V18" s="482"/>
      <c r="W18" s="496"/>
      <c r="X18" s="497"/>
      <c r="Y18" s="497"/>
      <c r="Z18" s="497"/>
      <c r="AA18" s="497"/>
      <c r="AB18" s="505"/>
      <c r="AC18" s="379">
        <v>72</v>
      </c>
      <c r="AD18" s="380"/>
      <c r="AE18" s="380"/>
      <c r="AF18" s="380"/>
      <c r="AG18" s="483"/>
      <c r="AH18" s="379">
        <v>71.5</v>
      </c>
      <c r="AI18" s="380"/>
      <c r="AJ18" s="380"/>
      <c r="AK18" s="380"/>
      <c r="AL18" s="381"/>
      <c r="AM18" s="484"/>
      <c r="AN18" s="389"/>
      <c r="AO18" s="389"/>
      <c r="AP18" s="389"/>
      <c r="AQ18" s="389"/>
      <c r="AR18" s="389"/>
      <c r="AS18" s="389"/>
      <c r="AT18" s="390"/>
      <c r="AU18" s="472"/>
      <c r="AV18" s="473"/>
      <c r="AW18" s="473"/>
      <c r="AX18" s="473"/>
      <c r="AY18" s="395" t="s">
        <v>141</v>
      </c>
      <c r="AZ18" s="396"/>
      <c r="BA18" s="396"/>
      <c r="BB18" s="396"/>
      <c r="BC18" s="396"/>
      <c r="BD18" s="396"/>
      <c r="BE18" s="396"/>
      <c r="BF18" s="396"/>
      <c r="BG18" s="396"/>
      <c r="BH18" s="396"/>
      <c r="BI18" s="396"/>
      <c r="BJ18" s="396"/>
      <c r="BK18" s="396"/>
      <c r="BL18" s="396"/>
      <c r="BM18" s="397"/>
      <c r="BN18" s="415">
        <v>10833688</v>
      </c>
      <c r="BO18" s="416"/>
      <c r="BP18" s="416"/>
      <c r="BQ18" s="416"/>
      <c r="BR18" s="416"/>
      <c r="BS18" s="416"/>
      <c r="BT18" s="416"/>
      <c r="BU18" s="417"/>
      <c r="BV18" s="415">
        <v>10775298</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x14ac:dyDescent="0.2">
      <c r="A19" s="140"/>
      <c r="B19" s="477" t="s">
        <v>142</v>
      </c>
      <c r="C19" s="478"/>
      <c r="D19" s="478"/>
      <c r="E19" s="479"/>
      <c r="F19" s="479"/>
      <c r="G19" s="479"/>
      <c r="H19" s="479"/>
      <c r="I19" s="479"/>
      <c r="J19" s="479"/>
      <c r="K19" s="479"/>
      <c r="L19" s="485">
        <v>1378</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143</v>
      </c>
      <c r="AZ19" s="396"/>
      <c r="BA19" s="396"/>
      <c r="BB19" s="396"/>
      <c r="BC19" s="396"/>
      <c r="BD19" s="396"/>
      <c r="BE19" s="396"/>
      <c r="BF19" s="396"/>
      <c r="BG19" s="396"/>
      <c r="BH19" s="396"/>
      <c r="BI19" s="396"/>
      <c r="BJ19" s="396"/>
      <c r="BK19" s="396"/>
      <c r="BL19" s="396"/>
      <c r="BM19" s="397"/>
      <c r="BN19" s="415">
        <v>13514061</v>
      </c>
      <c r="BO19" s="416"/>
      <c r="BP19" s="416"/>
      <c r="BQ19" s="416"/>
      <c r="BR19" s="416"/>
      <c r="BS19" s="416"/>
      <c r="BT19" s="416"/>
      <c r="BU19" s="417"/>
      <c r="BV19" s="415">
        <v>13812899</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x14ac:dyDescent="0.2">
      <c r="A20" s="140"/>
      <c r="B20" s="477" t="s">
        <v>144</v>
      </c>
      <c r="C20" s="478"/>
      <c r="D20" s="478"/>
      <c r="E20" s="479"/>
      <c r="F20" s="479"/>
      <c r="G20" s="479"/>
      <c r="H20" s="479"/>
      <c r="I20" s="479"/>
      <c r="J20" s="479"/>
      <c r="K20" s="479"/>
      <c r="L20" s="485">
        <v>22320</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x14ac:dyDescent="0.15">
      <c r="A21" s="140"/>
      <c r="B21" s="474" t="s">
        <v>145</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x14ac:dyDescent="0.2">
      <c r="A22" s="140"/>
      <c r="B22" s="444" t="s">
        <v>146</v>
      </c>
      <c r="C22" s="445"/>
      <c r="D22" s="446"/>
      <c r="E22" s="453" t="s">
        <v>1</v>
      </c>
      <c r="F22" s="428"/>
      <c r="G22" s="428"/>
      <c r="H22" s="428"/>
      <c r="I22" s="428"/>
      <c r="J22" s="428"/>
      <c r="K22" s="429"/>
      <c r="L22" s="453" t="s">
        <v>147</v>
      </c>
      <c r="M22" s="428"/>
      <c r="N22" s="428"/>
      <c r="O22" s="428"/>
      <c r="P22" s="429"/>
      <c r="Q22" s="438" t="s">
        <v>148</v>
      </c>
      <c r="R22" s="439"/>
      <c r="S22" s="439"/>
      <c r="T22" s="439"/>
      <c r="U22" s="439"/>
      <c r="V22" s="454"/>
      <c r="W22" s="456" t="s">
        <v>149</v>
      </c>
      <c r="X22" s="445"/>
      <c r="Y22" s="446"/>
      <c r="Z22" s="453" t="s">
        <v>1</v>
      </c>
      <c r="AA22" s="428"/>
      <c r="AB22" s="428"/>
      <c r="AC22" s="428"/>
      <c r="AD22" s="428"/>
      <c r="AE22" s="428"/>
      <c r="AF22" s="428"/>
      <c r="AG22" s="429"/>
      <c r="AH22" s="427" t="s">
        <v>150</v>
      </c>
      <c r="AI22" s="428"/>
      <c r="AJ22" s="428"/>
      <c r="AK22" s="428"/>
      <c r="AL22" s="429"/>
      <c r="AM22" s="427" t="s">
        <v>151</v>
      </c>
      <c r="AN22" s="433"/>
      <c r="AO22" s="433"/>
      <c r="AP22" s="433"/>
      <c r="AQ22" s="433"/>
      <c r="AR22" s="434"/>
      <c r="AS22" s="438" t="s">
        <v>148</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x14ac:dyDescent="0.15">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152</v>
      </c>
      <c r="AZ23" s="408"/>
      <c r="BA23" s="408"/>
      <c r="BB23" s="408"/>
      <c r="BC23" s="408"/>
      <c r="BD23" s="408"/>
      <c r="BE23" s="408"/>
      <c r="BF23" s="408"/>
      <c r="BG23" s="408"/>
      <c r="BH23" s="408"/>
      <c r="BI23" s="408"/>
      <c r="BJ23" s="408"/>
      <c r="BK23" s="408"/>
      <c r="BL23" s="408"/>
      <c r="BM23" s="409"/>
      <c r="BN23" s="415">
        <v>14765475</v>
      </c>
      <c r="BO23" s="416"/>
      <c r="BP23" s="416"/>
      <c r="BQ23" s="416"/>
      <c r="BR23" s="416"/>
      <c r="BS23" s="416"/>
      <c r="BT23" s="416"/>
      <c r="BU23" s="417"/>
      <c r="BV23" s="415">
        <v>14448654</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x14ac:dyDescent="0.2">
      <c r="A24" s="140"/>
      <c r="B24" s="447"/>
      <c r="C24" s="448"/>
      <c r="D24" s="449"/>
      <c r="E24" s="388" t="s">
        <v>153</v>
      </c>
      <c r="F24" s="389"/>
      <c r="G24" s="389"/>
      <c r="H24" s="389"/>
      <c r="I24" s="389"/>
      <c r="J24" s="389"/>
      <c r="K24" s="390"/>
      <c r="L24" s="391">
        <v>1</v>
      </c>
      <c r="M24" s="392"/>
      <c r="N24" s="392"/>
      <c r="O24" s="392"/>
      <c r="P24" s="393"/>
      <c r="Q24" s="391">
        <v>8750</v>
      </c>
      <c r="R24" s="392"/>
      <c r="S24" s="392"/>
      <c r="T24" s="392"/>
      <c r="U24" s="392"/>
      <c r="V24" s="393"/>
      <c r="W24" s="457"/>
      <c r="X24" s="448"/>
      <c r="Y24" s="449"/>
      <c r="Z24" s="388" t="s">
        <v>154</v>
      </c>
      <c r="AA24" s="389"/>
      <c r="AB24" s="389"/>
      <c r="AC24" s="389"/>
      <c r="AD24" s="389"/>
      <c r="AE24" s="389"/>
      <c r="AF24" s="389"/>
      <c r="AG24" s="390"/>
      <c r="AH24" s="391">
        <v>303</v>
      </c>
      <c r="AI24" s="392"/>
      <c r="AJ24" s="392"/>
      <c r="AK24" s="392"/>
      <c r="AL24" s="393"/>
      <c r="AM24" s="391">
        <v>928392</v>
      </c>
      <c r="AN24" s="392"/>
      <c r="AO24" s="392"/>
      <c r="AP24" s="392"/>
      <c r="AQ24" s="392"/>
      <c r="AR24" s="393"/>
      <c r="AS24" s="391">
        <v>3064</v>
      </c>
      <c r="AT24" s="392"/>
      <c r="AU24" s="392"/>
      <c r="AV24" s="392"/>
      <c r="AW24" s="392"/>
      <c r="AX24" s="394"/>
      <c r="AY24" s="382" t="s">
        <v>155</v>
      </c>
      <c r="AZ24" s="383"/>
      <c r="BA24" s="383"/>
      <c r="BB24" s="383"/>
      <c r="BC24" s="383"/>
      <c r="BD24" s="383"/>
      <c r="BE24" s="383"/>
      <c r="BF24" s="383"/>
      <c r="BG24" s="383"/>
      <c r="BH24" s="383"/>
      <c r="BI24" s="383"/>
      <c r="BJ24" s="383"/>
      <c r="BK24" s="383"/>
      <c r="BL24" s="383"/>
      <c r="BM24" s="384"/>
      <c r="BN24" s="415">
        <v>13024623</v>
      </c>
      <c r="BO24" s="416"/>
      <c r="BP24" s="416"/>
      <c r="BQ24" s="416"/>
      <c r="BR24" s="416"/>
      <c r="BS24" s="416"/>
      <c r="BT24" s="416"/>
      <c r="BU24" s="417"/>
      <c r="BV24" s="415">
        <v>12719942</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x14ac:dyDescent="0.15">
      <c r="A25" s="140"/>
      <c r="B25" s="447"/>
      <c r="C25" s="448"/>
      <c r="D25" s="449"/>
      <c r="E25" s="388" t="s">
        <v>156</v>
      </c>
      <c r="F25" s="389"/>
      <c r="G25" s="389"/>
      <c r="H25" s="389"/>
      <c r="I25" s="389"/>
      <c r="J25" s="389"/>
      <c r="K25" s="390"/>
      <c r="L25" s="391">
        <v>2</v>
      </c>
      <c r="M25" s="392"/>
      <c r="N25" s="392"/>
      <c r="O25" s="392"/>
      <c r="P25" s="393"/>
      <c r="Q25" s="391">
        <v>6890</v>
      </c>
      <c r="R25" s="392"/>
      <c r="S25" s="392"/>
      <c r="T25" s="392"/>
      <c r="U25" s="392"/>
      <c r="V25" s="393"/>
      <c r="W25" s="457"/>
      <c r="X25" s="448"/>
      <c r="Y25" s="449"/>
      <c r="Z25" s="388" t="s">
        <v>157</v>
      </c>
      <c r="AA25" s="389"/>
      <c r="AB25" s="389"/>
      <c r="AC25" s="389"/>
      <c r="AD25" s="389"/>
      <c r="AE25" s="389"/>
      <c r="AF25" s="389"/>
      <c r="AG25" s="390"/>
      <c r="AH25" s="391" t="s">
        <v>121</v>
      </c>
      <c r="AI25" s="392"/>
      <c r="AJ25" s="392"/>
      <c r="AK25" s="392"/>
      <c r="AL25" s="393"/>
      <c r="AM25" s="391" t="s">
        <v>121</v>
      </c>
      <c r="AN25" s="392"/>
      <c r="AO25" s="392"/>
      <c r="AP25" s="392"/>
      <c r="AQ25" s="392"/>
      <c r="AR25" s="393"/>
      <c r="AS25" s="391" t="s">
        <v>121</v>
      </c>
      <c r="AT25" s="392"/>
      <c r="AU25" s="392"/>
      <c r="AV25" s="392"/>
      <c r="AW25" s="392"/>
      <c r="AX25" s="394"/>
      <c r="AY25" s="407" t="s">
        <v>158</v>
      </c>
      <c r="AZ25" s="408"/>
      <c r="BA25" s="408"/>
      <c r="BB25" s="408"/>
      <c r="BC25" s="408"/>
      <c r="BD25" s="408"/>
      <c r="BE25" s="408"/>
      <c r="BF25" s="408"/>
      <c r="BG25" s="408"/>
      <c r="BH25" s="408"/>
      <c r="BI25" s="408"/>
      <c r="BJ25" s="408"/>
      <c r="BK25" s="408"/>
      <c r="BL25" s="408"/>
      <c r="BM25" s="409"/>
      <c r="BN25" s="410">
        <v>761411</v>
      </c>
      <c r="BO25" s="411"/>
      <c r="BP25" s="411"/>
      <c r="BQ25" s="411"/>
      <c r="BR25" s="411"/>
      <c r="BS25" s="411"/>
      <c r="BT25" s="411"/>
      <c r="BU25" s="412"/>
      <c r="BV25" s="410">
        <v>1156237</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x14ac:dyDescent="0.15">
      <c r="A26" s="140"/>
      <c r="B26" s="447"/>
      <c r="C26" s="448"/>
      <c r="D26" s="449"/>
      <c r="E26" s="388" t="s">
        <v>159</v>
      </c>
      <c r="F26" s="389"/>
      <c r="G26" s="389"/>
      <c r="H26" s="389"/>
      <c r="I26" s="389"/>
      <c r="J26" s="389"/>
      <c r="K26" s="390"/>
      <c r="L26" s="391">
        <v>1</v>
      </c>
      <c r="M26" s="392"/>
      <c r="N26" s="392"/>
      <c r="O26" s="392"/>
      <c r="P26" s="393"/>
      <c r="Q26" s="391">
        <v>6560</v>
      </c>
      <c r="R26" s="392"/>
      <c r="S26" s="392"/>
      <c r="T26" s="392"/>
      <c r="U26" s="392"/>
      <c r="V26" s="393"/>
      <c r="W26" s="457"/>
      <c r="X26" s="448"/>
      <c r="Y26" s="449"/>
      <c r="Z26" s="388" t="s">
        <v>160</v>
      </c>
      <c r="AA26" s="470"/>
      <c r="AB26" s="470"/>
      <c r="AC26" s="470"/>
      <c r="AD26" s="470"/>
      <c r="AE26" s="470"/>
      <c r="AF26" s="470"/>
      <c r="AG26" s="471"/>
      <c r="AH26" s="391">
        <v>1</v>
      </c>
      <c r="AI26" s="392"/>
      <c r="AJ26" s="392"/>
      <c r="AK26" s="392"/>
      <c r="AL26" s="393"/>
      <c r="AM26" s="391" t="s">
        <v>161</v>
      </c>
      <c r="AN26" s="392"/>
      <c r="AO26" s="392"/>
      <c r="AP26" s="392"/>
      <c r="AQ26" s="392"/>
      <c r="AR26" s="393"/>
      <c r="AS26" s="391" t="s">
        <v>161</v>
      </c>
      <c r="AT26" s="392"/>
      <c r="AU26" s="392"/>
      <c r="AV26" s="392"/>
      <c r="AW26" s="392"/>
      <c r="AX26" s="394"/>
      <c r="AY26" s="424" t="s">
        <v>162</v>
      </c>
      <c r="AZ26" s="425"/>
      <c r="BA26" s="425"/>
      <c r="BB26" s="425"/>
      <c r="BC26" s="425"/>
      <c r="BD26" s="425"/>
      <c r="BE26" s="425"/>
      <c r="BF26" s="425"/>
      <c r="BG26" s="425"/>
      <c r="BH26" s="425"/>
      <c r="BI26" s="425"/>
      <c r="BJ26" s="425"/>
      <c r="BK26" s="425"/>
      <c r="BL26" s="425"/>
      <c r="BM26" s="426"/>
      <c r="BN26" s="415" t="s">
        <v>121</v>
      </c>
      <c r="BO26" s="416"/>
      <c r="BP26" s="416"/>
      <c r="BQ26" s="416"/>
      <c r="BR26" s="416"/>
      <c r="BS26" s="416"/>
      <c r="BT26" s="416"/>
      <c r="BU26" s="417"/>
      <c r="BV26" s="415" t="s">
        <v>121</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x14ac:dyDescent="0.2">
      <c r="A27" s="140"/>
      <c r="B27" s="447"/>
      <c r="C27" s="448"/>
      <c r="D27" s="449"/>
      <c r="E27" s="388" t="s">
        <v>163</v>
      </c>
      <c r="F27" s="389"/>
      <c r="G27" s="389"/>
      <c r="H27" s="389"/>
      <c r="I27" s="389"/>
      <c r="J27" s="389"/>
      <c r="K27" s="390"/>
      <c r="L27" s="391">
        <v>1</v>
      </c>
      <c r="M27" s="392"/>
      <c r="N27" s="392"/>
      <c r="O27" s="392"/>
      <c r="P27" s="393"/>
      <c r="Q27" s="391">
        <v>4950</v>
      </c>
      <c r="R27" s="392"/>
      <c r="S27" s="392"/>
      <c r="T27" s="392"/>
      <c r="U27" s="392"/>
      <c r="V27" s="393"/>
      <c r="W27" s="457"/>
      <c r="X27" s="448"/>
      <c r="Y27" s="449"/>
      <c r="Z27" s="388" t="s">
        <v>164</v>
      </c>
      <c r="AA27" s="389"/>
      <c r="AB27" s="389"/>
      <c r="AC27" s="389"/>
      <c r="AD27" s="389"/>
      <c r="AE27" s="389"/>
      <c r="AF27" s="389"/>
      <c r="AG27" s="390"/>
      <c r="AH27" s="391">
        <v>1</v>
      </c>
      <c r="AI27" s="392"/>
      <c r="AJ27" s="392"/>
      <c r="AK27" s="392"/>
      <c r="AL27" s="393"/>
      <c r="AM27" s="391" t="s">
        <v>161</v>
      </c>
      <c r="AN27" s="392"/>
      <c r="AO27" s="392"/>
      <c r="AP27" s="392"/>
      <c r="AQ27" s="392"/>
      <c r="AR27" s="393"/>
      <c r="AS27" s="391" t="s">
        <v>161</v>
      </c>
      <c r="AT27" s="392"/>
      <c r="AU27" s="392"/>
      <c r="AV27" s="392"/>
      <c r="AW27" s="392"/>
      <c r="AX27" s="394"/>
      <c r="AY27" s="421" t="s">
        <v>165</v>
      </c>
      <c r="AZ27" s="422"/>
      <c r="BA27" s="422"/>
      <c r="BB27" s="422"/>
      <c r="BC27" s="422"/>
      <c r="BD27" s="422"/>
      <c r="BE27" s="422"/>
      <c r="BF27" s="422"/>
      <c r="BG27" s="422"/>
      <c r="BH27" s="422"/>
      <c r="BI27" s="422"/>
      <c r="BJ27" s="422"/>
      <c r="BK27" s="422"/>
      <c r="BL27" s="422"/>
      <c r="BM27" s="423"/>
      <c r="BN27" s="418" t="s">
        <v>121</v>
      </c>
      <c r="BO27" s="419"/>
      <c r="BP27" s="419"/>
      <c r="BQ27" s="419"/>
      <c r="BR27" s="419"/>
      <c r="BS27" s="419"/>
      <c r="BT27" s="419"/>
      <c r="BU27" s="420"/>
      <c r="BV27" s="418" t="s">
        <v>121</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x14ac:dyDescent="0.15">
      <c r="A28" s="140"/>
      <c r="B28" s="447"/>
      <c r="C28" s="448"/>
      <c r="D28" s="449"/>
      <c r="E28" s="388" t="s">
        <v>166</v>
      </c>
      <c r="F28" s="389"/>
      <c r="G28" s="389"/>
      <c r="H28" s="389"/>
      <c r="I28" s="389"/>
      <c r="J28" s="389"/>
      <c r="K28" s="390"/>
      <c r="L28" s="391">
        <v>1</v>
      </c>
      <c r="M28" s="392"/>
      <c r="N28" s="392"/>
      <c r="O28" s="392"/>
      <c r="P28" s="393"/>
      <c r="Q28" s="391">
        <v>4360</v>
      </c>
      <c r="R28" s="392"/>
      <c r="S28" s="392"/>
      <c r="T28" s="392"/>
      <c r="U28" s="392"/>
      <c r="V28" s="393"/>
      <c r="W28" s="457"/>
      <c r="X28" s="448"/>
      <c r="Y28" s="449"/>
      <c r="Z28" s="388" t="s">
        <v>167</v>
      </c>
      <c r="AA28" s="389"/>
      <c r="AB28" s="389"/>
      <c r="AC28" s="389"/>
      <c r="AD28" s="389"/>
      <c r="AE28" s="389"/>
      <c r="AF28" s="389"/>
      <c r="AG28" s="390"/>
      <c r="AH28" s="391" t="s">
        <v>121</v>
      </c>
      <c r="AI28" s="392"/>
      <c r="AJ28" s="392"/>
      <c r="AK28" s="392"/>
      <c r="AL28" s="393"/>
      <c r="AM28" s="391" t="s">
        <v>121</v>
      </c>
      <c r="AN28" s="392"/>
      <c r="AO28" s="392"/>
      <c r="AP28" s="392"/>
      <c r="AQ28" s="392"/>
      <c r="AR28" s="393"/>
      <c r="AS28" s="391" t="s">
        <v>121</v>
      </c>
      <c r="AT28" s="392"/>
      <c r="AU28" s="392"/>
      <c r="AV28" s="392"/>
      <c r="AW28" s="392"/>
      <c r="AX28" s="394"/>
      <c r="AY28" s="398" t="s">
        <v>168</v>
      </c>
      <c r="AZ28" s="399"/>
      <c r="BA28" s="399"/>
      <c r="BB28" s="400"/>
      <c r="BC28" s="407" t="s">
        <v>169</v>
      </c>
      <c r="BD28" s="408"/>
      <c r="BE28" s="408"/>
      <c r="BF28" s="408"/>
      <c r="BG28" s="408"/>
      <c r="BH28" s="408"/>
      <c r="BI28" s="408"/>
      <c r="BJ28" s="408"/>
      <c r="BK28" s="408"/>
      <c r="BL28" s="408"/>
      <c r="BM28" s="409"/>
      <c r="BN28" s="410">
        <v>3180600</v>
      </c>
      <c r="BO28" s="411"/>
      <c r="BP28" s="411"/>
      <c r="BQ28" s="411"/>
      <c r="BR28" s="411"/>
      <c r="BS28" s="411"/>
      <c r="BT28" s="411"/>
      <c r="BU28" s="412"/>
      <c r="BV28" s="410">
        <v>2945814</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x14ac:dyDescent="0.15">
      <c r="A29" s="140"/>
      <c r="B29" s="447"/>
      <c r="C29" s="448"/>
      <c r="D29" s="449"/>
      <c r="E29" s="388" t="s">
        <v>170</v>
      </c>
      <c r="F29" s="389"/>
      <c r="G29" s="389"/>
      <c r="H29" s="389"/>
      <c r="I29" s="389"/>
      <c r="J29" s="389"/>
      <c r="K29" s="390"/>
      <c r="L29" s="391">
        <v>17</v>
      </c>
      <c r="M29" s="392"/>
      <c r="N29" s="392"/>
      <c r="O29" s="392"/>
      <c r="P29" s="393"/>
      <c r="Q29" s="391">
        <v>4000</v>
      </c>
      <c r="R29" s="392"/>
      <c r="S29" s="392"/>
      <c r="T29" s="392"/>
      <c r="U29" s="392"/>
      <c r="V29" s="393"/>
      <c r="W29" s="458"/>
      <c r="X29" s="459"/>
      <c r="Y29" s="460"/>
      <c r="Z29" s="388" t="s">
        <v>171</v>
      </c>
      <c r="AA29" s="389"/>
      <c r="AB29" s="389"/>
      <c r="AC29" s="389"/>
      <c r="AD29" s="389"/>
      <c r="AE29" s="389"/>
      <c r="AF29" s="389"/>
      <c r="AG29" s="390"/>
      <c r="AH29" s="391">
        <v>304</v>
      </c>
      <c r="AI29" s="392"/>
      <c r="AJ29" s="392"/>
      <c r="AK29" s="392"/>
      <c r="AL29" s="393"/>
      <c r="AM29" s="391">
        <v>932373</v>
      </c>
      <c r="AN29" s="392"/>
      <c r="AO29" s="392"/>
      <c r="AP29" s="392"/>
      <c r="AQ29" s="392"/>
      <c r="AR29" s="393"/>
      <c r="AS29" s="391">
        <v>3067</v>
      </c>
      <c r="AT29" s="392"/>
      <c r="AU29" s="392"/>
      <c r="AV29" s="392"/>
      <c r="AW29" s="392"/>
      <c r="AX29" s="394"/>
      <c r="AY29" s="401"/>
      <c r="AZ29" s="402"/>
      <c r="BA29" s="402"/>
      <c r="BB29" s="403"/>
      <c r="BC29" s="395" t="s">
        <v>172</v>
      </c>
      <c r="BD29" s="396"/>
      <c r="BE29" s="396"/>
      <c r="BF29" s="396"/>
      <c r="BG29" s="396"/>
      <c r="BH29" s="396"/>
      <c r="BI29" s="396"/>
      <c r="BJ29" s="396"/>
      <c r="BK29" s="396"/>
      <c r="BL29" s="396"/>
      <c r="BM29" s="397"/>
      <c r="BN29" s="415">
        <v>43689</v>
      </c>
      <c r="BO29" s="416"/>
      <c r="BP29" s="416"/>
      <c r="BQ29" s="416"/>
      <c r="BR29" s="416"/>
      <c r="BS29" s="416"/>
      <c r="BT29" s="416"/>
      <c r="BU29" s="417"/>
      <c r="BV29" s="415">
        <v>47458</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x14ac:dyDescent="0.2">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173</v>
      </c>
      <c r="X30" s="468"/>
      <c r="Y30" s="468"/>
      <c r="Z30" s="468"/>
      <c r="AA30" s="468"/>
      <c r="AB30" s="468"/>
      <c r="AC30" s="468"/>
      <c r="AD30" s="468"/>
      <c r="AE30" s="468"/>
      <c r="AF30" s="468"/>
      <c r="AG30" s="469"/>
      <c r="AH30" s="379">
        <v>94.5</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174</v>
      </c>
      <c r="BD30" s="383"/>
      <c r="BE30" s="383"/>
      <c r="BF30" s="383"/>
      <c r="BG30" s="383"/>
      <c r="BH30" s="383"/>
      <c r="BI30" s="383"/>
      <c r="BJ30" s="383"/>
      <c r="BK30" s="383"/>
      <c r="BL30" s="383"/>
      <c r="BM30" s="384"/>
      <c r="BN30" s="418">
        <v>2363270</v>
      </c>
      <c r="BO30" s="419"/>
      <c r="BP30" s="419"/>
      <c r="BQ30" s="419"/>
      <c r="BR30" s="419"/>
      <c r="BS30" s="419"/>
      <c r="BT30" s="419"/>
      <c r="BU30" s="420"/>
      <c r="BV30" s="418">
        <v>2153473</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x14ac:dyDescent="0.15">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x14ac:dyDescent="0.15">
      <c r="A32" s="140"/>
      <c r="B32" s="166"/>
      <c r="C32" s="167" t="s">
        <v>175</v>
      </c>
      <c r="D32" s="167"/>
      <c r="E32" s="167"/>
      <c r="F32" s="164"/>
      <c r="G32" s="164"/>
      <c r="H32" s="164"/>
      <c r="I32" s="164"/>
      <c r="J32" s="164"/>
      <c r="K32" s="164"/>
      <c r="L32" s="164"/>
      <c r="M32" s="164"/>
      <c r="N32" s="164"/>
      <c r="O32" s="164"/>
      <c r="P32" s="164"/>
      <c r="Q32" s="164"/>
      <c r="R32" s="164"/>
      <c r="S32" s="164"/>
      <c r="T32" s="164"/>
      <c r="U32" s="164" t="s">
        <v>176</v>
      </c>
      <c r="V32" s="164"/>
      <c r="W32" s="164"/>
      <c r="X32" s="164"/>
      <c r="Y32" s="164"/>
      <c r="Z32" s="164"/>
      <c r="AA32" s="164"/>
      <c r="AB32" s="164"/>
      <c r="AC32" s="164"/>
      <c r="AD32" s="164"/>
      <c r="AE32" s="164"/>
      <c r="AF32" s="164"/>
      <c r="AG32" s="164"/>
      <c r="AH32" s="164"/>
      <c r="AI32" s="164"/>
      <c r="AJ32" s="164"/>
      <c r="AK32" s="164"/>
      <c r="AL32" s="164"/>
      <c r="AM32" s="168" t="s">
        <v>177</v>
      </c>
      <c r="AN32" s="164"/>
      <c r="AO32" s="164"/>
      <c r="AP32" s="164"/>
      <c r="AQ32" s="164"/>
      <c r="AR32" s="164"/>
      <c r="AS32" s="168"/>
      <c r="AT32" s="168"/>
      <c r="AU32" s="168"/>
      <c r="AV32" s="168"/>
      <c r="AW32" s="168"/>
      <c r="AX32" s="168"/>
      <c r="AY32" s="168"/>
      <c r="AZ32" s="168"/>
      <c r="BA32" s="168"/>
      <c r="BB32" s="164"/>
      <c r="BC32" s="168"/>
      <c r="BD32" s="164"/>
      <c r="BE32" s="168" t="s">
        <v>178</v>
      </c>
      <c r="BF32" s="164"/>
      <c r="BG32" s="164"/>
      <c r="BH32" s="164"/>
      <c r="BI32" s="164"/>
      <c r="BJ32" s="168"/>
      <c r="BK32" s="168"/>
      <c r="BL32" s="168"/>
      <c r="BM32" s="168"/>
      <c r="BN32" s="168"/>
      <c r="BO32" s="168"/>
      <c r="BP32" s="168"/>
      <c r="BQ32" s="168"/>
      <c r="BR32" s="164"/>
      <c r="BS32" s="164"/>
      <c r="BT32" s="164"/>
      <c r="BU32" s="164"/>
      <c r="BV32" s="164"/>
      <c r="BW32" s="164" t="s">
        <v>179</v>
      </c>
      <c r="BX32" s="164"/>
      <c r="BY32" s="164"/>
      <c r="BZ32" s="164"/>
      <c r="CA32" s="164"/>
      <c r="CB32" s="168"/>
      <c r="CC32" s="168"/>
      <c r="CD32" s="168"/>
      <c r="CE32" s="168"/>
      <c r="CF32" s="168"/>
      <c r="CG32" s="168"/>
      <c r="CH32" s="168"/>
      <c r="CI32" s="168"/>
      <c r="CJ32" s="168"/>
      <c r="CK32" s="168"/>
      <c r="CL32" s="168"/>
      <c r="CM32" s="168"/>
      <c r="CN32" s="168"/>
      <c r="CO32" s="168" t="s">
        <v>180</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x14ac:dyDescent="0.15">
      <c r="A33" s="140"/>
      <c r="B33" s="166"/>
      <c r="C33" s="378" t="s">
        <v>181</v>
      </c>
      <c r="D33" s="378"/>
      <c r="E33" s="377" t="s">
        <v>182</v>
      </c>
      <c r="F33" s="377"/>
      <c r="G33" s="377"/>
      <c r="H33" s="377"/>
      <c r="I33" s="377"/>
      <c r="J33" s="377"/>
      <c r="K33" s="377"/>
      <c r="L33" s="377"/>
      <c r="M33" s="377"/>
      <c r="N33" s="377"/>
      <c r="O33" s="377"/>
      <c r="P33" s="377"/>
      <c r="Q33" s="377"/>
      <c r="R33" s="377"/>
      <c r="S33" s="377"/>
      <c r="T33" s="169"/>
      <c r="U33" s="378" t="s">
        <v>181</v>
      </c>
      <c r="V33" s="378"/>
      <c r="W33" s="377" t="s">
        <v>182</v>
      </c>
      <c r="X33" s="377"/>
      <c r="Y33" s="377"/>
      <c r="Z33" s="377"/>
      <c r="AA33" s="377"/>
      <c r="AB33" s="377"/>
      <c r="AC33" s="377"/>
      <c r="AD33" s="377"/>
      <c r="AE33" s="377"/>
      <c r="AF33" s="377"/>
      <c r="AG33" s="377"/>
      <c r="AH33" s="377"/>
      <c r="AI33" s="377"/>
      <c r="AJ33" s="377"/>
      <c r="AK33" s="377"/>
      <c r="AL33" s="169"/>
      <c r="AM33" s="378" t="s">
        <v>181</v>
      </c>
      <c r="AN33" s="378"/>
      <c r="AO33" s="377" t="s">
        <v>182</v>
      </c>
      <c r="AP33" s="377"/>
      <c r="AQ33" s="377"/>
      <c r="AR33" s="377"/>
      <c r="AS33" s="377"/>
      <c r="AT33" s="377"/>
      <c r="AU33" s="377"/>
      <c r="AV33" s="377"/>
      <c r="AW33" s="377"/>
      <c r="AX33" s="377"/>
      <c r="AY33" s="377"/>
      <c r="AZ33" s="377"/>
      <c r="BA33" s="377"/>
      <c r="BB33" s="377"/>
      <c r="BC33" s="377"/>
      <c r="BD33" s="170"/>
      <c r="BE33" s="377" t="s">
        <v>183</v>
      </c>
      <c r="BF33" s="377"/>
      <c r="BG33" s="377" t="s">
        <v>184</v>
      </c>
      <c r="BH33" s="377"/>
      <c r="BI33" s="377"/>
      <c r="BJ33" s="377"/>
      <c r="BK33" s="377"/>
      <c r="BL33" s="377"/>
      <c r="BM33" s="377"/>
      <c r="BN33" s="377"/>
      <c r="BO33" s="377"/>
      <c r="BP33" s="377"/>
      <c r="BQ33" s="377"/>
      <c r="BR33" s="377"/>
      <c r="BS33" s="377"/>
      <c r="BT33" s="377"/>
      <c r="BU33" s="377"/>
      <c r="BV33" s="170"/>
      <c r="BW33" s="378" t="s">
        <v>183</v>
      </c>
      <c r="BX33" s="378"/>
      <c r="BY33" s="377" t="s">
        <v>185</v>
      </c>
      <c r="BZ33" s="377"/>
      <c r="CA33" s="377"/>
      <c r="CB33" s="377"/>
      <c r="CC33" s="377"/>
      <c r="CD33" s="377"/>
      <c r="CE33" s="377"/>
      <c r="CF33" s="377"/>
      <c r="CG33" s="377"/>
      <c r="CH33" s="377"/>
      <c r="CI33" s="377"/>
      <c r="CJ33" s="377"/>
      <c r="CK33" s="377"/>
      <c r="CL33" s="377"/>
      <c r="CM33" s="377"/>
      <c r="CN33" s="169"/>
      <c r="CO33" s="378" t="s">
        <v>181</v>
      </c>
      <c r="CP33" s="378"/>
      <c r="CQ33" s="377" t="s">
        <v>186</v>
      </c>
      <c r="CR33" s="377"/>
      <c r="CS33" s="377"/>
      <c r="CT33" s="377"/>
      <c r="CU33" s="377"/>
      <c r="CV33" s="377"/>
      <c r="CW33" s="377"/>
      <c r="CX33" s="377"/>
      <c r="CY33" s="377"/>
      <c r="CZ33" s="377"/>
      <c r="DA33" s="377"/>
      <c r="DB33" s="377"/>
      <c r="DC33" s="377"/>
      <c r="DD33" s="377"/>
      <c r="DE33" s="377"/>
      <c r="DF33" s="169"/>
      <c r="DG33" s="377" t="s">
        <v>187</v>
      </c>
      <c r="DH33" s="377"/>
      <c r="DI33" s="171"/>
      <c r="DJ33" s="139"/>
      <c r="DK33" s="139"/>
      <c r="DL33" s="139"/>
      <c r="DM33" s="139"/>
      <c r="DN33" s="139"/>
      <c r="DO33" s="139"/>
    </row>
    <row r="34" spans="1:119" ht="32.25" customHeight="1" x14ac:dyDescent="0.15">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3</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f>IF(AO34="","",MAX(C34:D43,U34:V43)+1)</f>
        <v>7</v>
      </c>
      <c r="AN34" s="375"/>
      <c r="AO34" s="374" t="str">
        <f>IF('各会計、関係団体の財政状況及び健全化判断比率'!B32="","",'各会計、関係団体の財政状況及び健全化判断比率'!B32)</f>
        <v>水道事業会計</v>
      </c>
      <c r="AP34" s="374"/>
      <c r="AQ34" s="374"/>
      <c r="AR34" s="374"/>
      <c r="AS34" s="374"/>
      <c r="AT34" s="374"/>
      <c r="AU34" s="374"/>
      <c r="AV34" s="374"/>
      <c r="AW34" s="374"/>
      <c r="AX34" s="374"/>
      <c r="AY34" s="374"/>
      <c r="AZ34" s="374"/>
      <c r="BA34" s="374"/>
      <c r="BB34" s="374"/>
      <c r="BC34" s="374"/>
      <c r="BD34" s="167"/>
      <c r="BE34" s="375">
        <f>IF(BG34="","",MAX(C34:D43,U34:V43,AM34:AN43)+1)</f>
        <v>8</v>
      </c>
      <c r="BF34" s="375"/>
      <c r="BG34" s="374" t="str">
        <f>IF('各会計、関係団体の財政状況及び健全化判断比率'!B33="","",'各会計、関係団体の財政状況及び健全化判断比率'!B33)</f>
        <v>公共下水道事業特別会計</v>
      </c>
      <c r="BH34" s="374"/>
      <c r="BI34" s="374"/>
      <c r="BJ34" s="374"/>
      <c r="BK34" s="374"/>
      <c r="BL34" s="374"/>
      <c r="BM34" s="374"/>
      <c r="BN34" s="374"/>
      <c r="BO34" s="374"/>
      <c r="BP34" s="374"/>
      <c r="BQ34" s="374"/>
      <c r="BR34" s="374"/>
      <c r="BS34" s="374"/>
      <c r="BT34" s="374"/>
      <c r="BU34" s="374"/>
      <c r="BV34" s="167"/>
      <c r="BW34" s="375">
        <f>IF(BY34="","",MAX(C34:D43,U34:V43,AM34:AN43,BE34:BF43)+1)</f>
        <v>10</v>
      </c>
      <c r="BX34" s="375"/>
      <c r="BY34" s="374" t="str">
        <f>IF('各会計、関係団体の財政状況及び健全化判断比率'!B68="","",'各会計、関係団体の財政状況及び健全化判断比率'!B68)</f>
        <v>古賀高等学校組合</v>
      </c>
      <c r="BZ34" s="374"/>
      <c r="CA34" s="374"/>
      <c r="CB34" s="374"/>
      <c r="CC34" s="374"/>
      <c r="CD34" s="374"/>
      <c r="CE34" s="374"/>
      <c r="CF34" s="374"/>
      <c r="CG34" s="374"/>
      <c r="CH34" s="374"/>
      <c r="CI34" s="374"/>
      <c r="CJ34" s="374"/>
      <c r="CK34" s="374"/>
      <c r="CL34" s="374"/>
      <c r="CM34" s="374"/>
      <c r="CN34" s="167"/>
      <c r="CO34" s="375">
        <f>IF(CQ34="","",MAX(C34:D43,U34:V43,AM34:AN43,BE34:BF43,BW34:BX43)+1)</f>
        <v>20</v>
      </c>
      <c r="CP34" s="375"/>
      <c r="CQ34" s="374" t="str">
        <f>IF('各会計、関係団体の財政状況及び健全化判断比率'!BS7="","",'各会計、関係団体の財政状況及び健全化判断比率'!BS7)</f>
        <v>古賀市土地開発公社</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v>
      </c>
      <c r="DH34" s="376"/>
      <c r="DI34" s="171"/>
      <c r="DJ34" s="139"/>
      <c r="DK34" s="139"/>
      <c r="DL34" s="139"/>
      <c r="DM34" s="139"/>
      <c r="DN34" s="139"/>
      <c r="DO34" s="139"/>
    </row>
    <row r="35" spans="1:119" ht="32.25" customHeight="1" x14ac:dyDescent="0.15">
      <c r="A35" s="140"/>
      <c r="B35" s="166"/>
      <c r="C35" s="375">
        <f>IF(E35="","",C34+1)</f>
        <v>2</v>
      </c>
      <c r="D35" s="375"/>
      <c r="E35" s="374" t="str">
        <f>IF('各会計、関係団体の財政状況及び健全化判断比率'!B8="","",'各会計、関係団体の財政状況及び健全化判断比率'!B8)</f>
        <v>住宅新築資金等貸付事業特別会計</v>
      </c>
      <c r="F35" s="374"/>
      <c r="G35" s="374"/>
      <c r="H35" s="374"/>
      <c r="I35" s="374"/>
      <c r="J35" s="374"/>
      <c r="K35" s="374"/>
      <c r="L35" s="374"/>
      <c r="M35" s="374"/>
      <c r="N35" s="374"/>
      <c r="O35" s="374"/>
      <c r="P35" s="374"/>
      <c r="Q35" s="374"/>
      <c r="R35" s="374"/>
      <c r="S35" s="374"/>
      <c r="T35" s="167"/>
      <c r="U35" s="375">
        <f>IF(W35="","",U34+1)</f>
        <v>4</v>
      </c>
      <c r="V35" s="375"/>
      <c r="W35" s="374" t="str">
        <f>IF('各会計、関係団体の財政状況及び健全化判断比率'!B29="","",'各会計、関係団体の財政状況及び健全化判断比率'!B29)</f>
        <v>後期高齢者医療特別会計</v>
      </c>
      <c r="X35" s="374"/>
      <c r="Y35" s="374"/>
      <c r="Z35" s="374"/>
      <c r="AA35" s="374"/>
      <c r="AB35" s="374"/>
      <c r="AC35" s="374"/>
      <c r="AD35" s="374"/>
      <c r="AE35" s="374"/>
      <c r="AF35" s="374"/>
      <c r="AG35" s="374"/>
      <c r="AH35" s="374"/>
      <c r="AI35" s="374"/>
      <c r="AJ35" s="374"/>
      <c r="AK35" s="374"/>
      <c r="AL35" s="167"/>
      <c r="AM35" s="375" t="str">
        <f t="shared" ref="AM35:AM43" si="0">IF(AO35="","",AM34+1)</f>
        <v/>
      </c>
      <c r="AN35" s="375"/>
      <c r="AO35" s="374"/>
      <c r="AP35" s="374"/>
      <c r="AQ35" s="374"/>
      <c r="AR35" s="374"/>
      <c r="AS35" s="374"/>
      <c r="AT35" s="374"/>
      <c r="AU35" s="374"/>
      <c r="AV35" s="374"/>
      <c r="AW35" s="374"/>
      <c r="AX35" s="374"/>
      <c r="AY35" s="374"/>
      <c r="AZ35" s="374"/>
      <c r="BA35" s="374"/>
      <c r="BB35" s="374"/>
      <c r="BC35" s="374"/>
      <c r="BD35" s="167"/>
      <c r="BE35" s="375">
        <f t="shared" ref="BE35:BE43" si="1">IF(BG35="","",BE34+1)</f>
        <v>9</v>
      </c>
      <c r="BF35" s="375"/>
      <c r="BG35" s="374" t="str">
        <f>IF('各会計、関係団体の財政状況及び健全化判断比率'!B34="","",'各会計、関係団体の財政状況及び健全化判断比率'!B34)</f>
        <v>農業集落排水事業特別会計</v>
      </c>
      <c r="BH35" s="374"/>
      <c r="BI35" s="374"/>
      <c r="BJ35" s="374"/>
      <c r="BK35" s="374"/>
      <c r="BL35" s="374"/>
      <c r="BM35" s="374"/>
      <c r="BN35" s="374"/>
      <c r="BO35" s="374"/>
      <c r="BP35" s="374"/>
      <c r="BQ35" s="374"/>
      <c r="BR35" s="374"/>
      <c r="BS35" s="374"/>
      <c r="BT35" s="374"/>
      <c r="BU35" s="374"/>
      <c r="BV35" s="167"/>
      <c r="BW35" s="375">
        <f t="shared" ref="BW35:BW43" si="2">IF(BY35="","",BW34+1)</f>
        <v>11</v>
      </c>
      <c r="BX35" s="375"/>
      <c r="BY35" s="374" t="str">
        <f>IF('各会計、関係団体の財政状況及び健全化判断比率'!B69="","",'各会計、関係団体の財政状況及び健全化判断比率'!B69)</f>
        <v>北筑昇華苑組合</v>
      </c>
      <c r="BZ35" s="374"/>
      <c r="CA35" s="374"/>
      <c r="CB35" s="374"/>
      <c r="CC35" s="374"/>
      <c r="CD35" s="374"/>
      <c r="CE35" s="374"/>
      <c r="CF35" s="374"/>
      <c r="CG35" s="374"/>
      <c r="CH35" s="374"/>
      <c r="CI35" s="374"/>
      <c r="CJ35" s="374"/>
      <c r="CK35" s="374"/>
      <c r="CL35" s="374"/>
      <c r="CM35" s="374"/>
      <c r="CN35" s="167"/>
      <c r="CO35" s="375" t="str">
        <f t="shared" ref="CO35:CO43" si="3">IF(CQ35="","",CO34+1)</f>
        <v/>
      </c>
      <c r="CP35" s="375"/>
      <c r="CQ35" s="374" t="str">
        <f>IF('各会計、関係団体の財政状況及び健全化判断比率'!BS8="","",'各会計、関係団体の財政状況及び健全化判断比率'!BS8)</f>
        <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x14ac:dyDescent="0.15">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5</v>
      </c>
      <c r="V36" s="375"/>
      <c r="W36" s="374" t="str">
        <f>IF('各会計、関係団体の財政状況及び健全化判断比率'!B30="","",'各会計、関係団体の財政状況及び健全化判断比率'!B30)</f>
        <v>介護保険特別会計（保険事業勘定）</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t="str">
        <f t="shared" si="1"/>
        <v/>
      </c>
      <c r="BF36" s="375"/>
      <c r="BG36" s="374"/>
      <c r="BH36" s="374"/>
      <c r="BI36" s="374"/>
      <c r="BJ36" s="374"/>
      <c r="BK36" s="374"/>
      <c r="BL36" s="374"/>
      <c r="BM36" s="374"/>
      <c r="BN36" s="374"/>
      <c r="BO36" s="374"/>
      <c r="BP36" s="374"/>
      <c r="BQ36" s="374"/>
      <c r="BR36" s="374"/>
      <c r="BS36" s="374"/>
      <c r="BT36" s="374"/>
      <c r="BU36" s="374"/>
      <c r="BV36" s="167"/>
      <c r="BW36" s="375">
        <f t="shared" si="2"/>
        <v>12</v>
      </c>
      <c r="BX36" s="375"/>
      <c r="BY36" s="374" t="str">
        <f>IF('各会計、関係団体の財政状況及び健全化判断比率'!B70="","",'各会計、関係団体の財政状況及び健全化判断比率'!B70)</f>
        <v>玄界環境組合</v>
      </c>
      <c r="BZ36" s="374"/>
      <c r="CA36" s="374"/>
      <c r="CB36" s="374"/>
      <c r="CC36" s="374"/>
      <c r="CD36" s="374"/>
      <c r="CE36" s="374"/>
      <c r="CF36" s="374"/>
      <c r="CG36" s="374"/>
      <c r="CH36" s="374"/>
      <c r="CI36" s="374"/>
      <c r="CJ36" s="374"/>
      <c r="CK36" s="374"/>
      <c r="CL36" s="374"/>
      <c r="CM36" s="374"/>
      <c r="CN36" s="167"/>
      <c r="CO36" s="375" t="str">
        <f t="shared" si="3"/>
        <v/>
      </c>
      <c r="CP36" s="375"/>
      <c r="CQ36" s="374" t="str">
        <f>IF('各会計、関係団体の財政状況及び健全化判断比率'!BS9="","",'各会計、関係団体の財政状況及び健全化判断比率'!BS9)</f>
        <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x14ac:dyDescent="0.15">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f t="shared" si="4"/>
        <v>6</v>
      </c>
      <c r="V37" s="375"/>
      <c r="W37" s="374" t="str">
        <f>IF('各会計、関係団体の財政状況及び健全化判断比率'!B31="","",'各会計、関係団体の財政状況及び健全化判断比率'!B31)</f>
        <v>介護保険特別会計（介護サービス事業勘定）</v>
      </c>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13</v>
      </c>
      <c r="BX37" s="375"/>
      <c r="BY37" s="374" t="str">
        <f>IF('各会計、関係団体の財政状況及び健全化判断比率'!B71="","",'各会計、関係団体の財政状況及び健全化判断比率'!B71)</f>
        <v>粕屋北部消防組合(一般会計)</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x14ac:dyDescent="0.15">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14</v>
      </c>
      <c r="BX38" s="375"/>
      <c r="BY38" s="374" t="str">
        <f>IF('各会計、関係団体の財政状況及び健全化判断比率'!B72="","",'各会計、関係団体の財政状況及び健全化判断比率'!B72)</f>
        <v>粕屋北部消防組合(粕屋北部消防組合休日診療所事業特別会計)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x14ac:dyDescent="0.15">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15</v>
      </c>
      <c r="BX39" s="375"/>
      <c r="BY39" s="374" t="str">
        <f>IF('各会計、関係団体の財政状況及び健全化判断比率'!B73="","",'各会計、関係団体の財政状況及び健全化判断比率'!B73)</f>
        <v>福岡県市町村消防団員等公務災害補償組合</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x14ac:dyDescent="0.15">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16</v>
      </c>
      <c r="BX40" s="375"/>
      <c r="BY40" s="374" t="str">
        <f>IF('各会計、関係団体の財政状況及び健全化判断比率'!B74="","",'各会計、関係団体の財政状況及び健全化判断比率'!B74)</f>
        <v>福岡県市町村職員退職手当組合(一般会計)</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x14ac:dyDescent="0.15">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f t="shared" si="2"/>
        <v>17</v>
      </c>
      <c r="BX41" s="375"/>
      <c r="BY41" s="374" t="str">
        <f>IF('各会計、関係団体の財政状況及び健全化判断比率'!B75="","",'各会計、関係団体の財政状況及び健全化判断比率'!B75)</f>
        <v>福岡県市町村職員退職手当組合(基金特別会計)</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x14ac:dyDescent="0.15">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f t="shared" si="2"/>
        <v>18</v>
      </c>
      <c r="BX42" s="375"/>
      <c r="BY42" s="374" t="str">
        <f>IF('各会計、関係団体の財政状況及び健全化判断比率'!B76="","",'各会計、関係団体の財政状況及び健全化判断比率'!B76)</f>
        <v>福岡地区水道企業団</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x14ac:dyDescent="0.15">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f t="shared" si="2"/>
        <v>19</v>
      </c>
      <c r="BX43" s="375"/>
      <c r="BY43" s="374" t="str">
        <f>IF('各会計、関係団体の財政状況及び健全化判断比率'!B77="","",'各会計、関係団体の財政状況及び健全化判断比率'!B77)</f>
        <v>福岡県自治振興組合(一般会計)</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x14ac:dyDescent="0.2">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x14ac:dyDescent="0.15">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x14ac:dyDescent="0.15">
      <c r="B46" s="139" t="s">
        <v>188</v>
      </c>
      <c r="C46" s="139"/>
      <c r="D46" s="139"/>
      <c r="E46" s="139" t="s">
        <v>189</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x14ac:dyDescent="0.15">
      <c r="B47" s="139"/>
      <c r="C47" s="139"/>
      <c r="D47" s="139"/>
      <c r="E47" s="139" t="s">
        <v>190</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x14ac:dyDescent="0.15">
      <c r="B48" s="139"/>
      <c r="C48" s="139"/>
      <c r="D48" s="139"/>
      <c r="E48" s="139" t="s">
        <v>191</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x14ac:dyDescent="0.15">
      <c r="E49" s="175" t="s">
        <v>192</v>
      </c>
    </row>
    <row r="50" spans="5:5" x14ac:dyDescent="0.15">
      <c r="E50" s="141" t="s">
        <v>193</v>
      </c>
    </row>
    <row r="51" spans="5:5" x14ac:dyDescent="0.15">
      <c r="E51" s="141" t="s">
        <v>194</v>
      </c>
    </row>
    <row r="52" spans="5:5" x14ac:dyDescent="0.15">
      <c r="E52" s="141" t="s">
        <v>195</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9" customWidth="1"/>
    <col min="144" max="16384" width="0" style="179" hidden="1"/>
  </cols>
  <sheetData>
    <row r="1" spans="2:143" ht="22.5" customHeight="1" thickBot="1" x14ac:dyDescent="0.2">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196</v>
      </c>
      <c r="DI1" s="734"/>
      <c r="DJ1" s="734"/>
      <c r="DK1" s="734"/>
      <c r="DL1" s="734"/>
      <c r="DM1" s="734"/>
      <c r="DN1" s="735"/>
      <c r="DP1" s="733" t="s">
        <v>197</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x14ac:dyDescent="0.15">
      <c r="B2" s="180" t="s">
        <v>198</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x14ac:dyDescent="0.15">
      <c r="B3" s="680" t="s">
        <v>199</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200</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201</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x14ac:dyDescent="0.15">
      <c r="B4" s="680" t="s">
        <v>1</v>
      </c>
      <c r="C4" s="681"/>
      <c r="D4" s="681"/>
      <c r="E4" s="681"/>
      <c r="F4" s="681"/>
      <c r="G4" s="681"/>
      <c r="H4" s="681"/>
      <c r="I4" s="681"/>
      <c r="J4" s="681"/>
      <c r="K4" s="681"/>
      <c r="L4" s="681"/>
      <c r="M4" s="681"/>
      <c r="N4" s="681"/>
      <c r="O4" s="681"/>
      <c r="P4" s="681"/>
      <c r="Q4" s="682"/>
      <c r="R4" s="680" t="s">
        <v>202</v>
      </c>
      <c r="S4" s="681"/>
      <c r="T4" s="681"/>
      <c r="U4" s="681"/>
      <c r="V4" s="681"/>
      <c r="W4" s="681"/>
      <c r="X4" s="681"/>
      <c r="Y4" s="682"/>
      <c r="Z4" s="680" t="s">
        <v>203</v>
      </c>
      <c r="AA4" s="681"/>
      <c r="AB4" s="681"/>
      <c r="AC4" s="682"/>
      <c r="AD4" s="680" t="s">
        <v>204</v>
      </c>
      <c r="AE4" s="681"/>
      <c r="AF4" s="681"/>
      <c r="AG4" s="681"/>
      <c r="AH4" s="681"/>
      <c r="AI4" s="681"/>
      <c r="AJ4" s="681"/>
      <c r="AK4" s="682"/>
      <c r="AL4" s="680" t="s">
        <v>203</v>
      </c>
      <c r="AM4" s="681"/>
      <c r="AN4" s="681"/>
      <c r="AO4" s="682"/>
      <c r="AP4" s="736" t="s">
        <v>205</v>
      </c>
      <c r="AQ4" s="736"/>
      <c r="AR4" s="736"/>
      <c r="AS4" s="736"/>
      <c r="AT4" s="736"/>
      <c r="AU4" s="736"/>
      <c r="AV4" s="736"/>
      <c r="AW4" s="736"/>
      <c r="AX4" s="736"/>
      <c r="AY4" s="736"/>
      <c r="AZ4" s="736"/>
      <c r="BA4" s="736"/>
      <c r="BB4" s="736"/>
      <c r="BC4" s="736"/>
      <c r="BD4" s="736"/>
      <c r="BE4" s="736"/>
      <c r="BF4" s="736"/>
      <c r="BG4" s="736" t="s">
        <v>206</v>
      </c>
      <c r="BH4" s="736"/>
      <c r="BI4" s="736"/>
      <c r="BJ4" s="736"/>
      <c r="BK4" s="736"/>
      <c r="BL4" s="736"/>
      <c r="BM4" s="736"/>
      <c r="BN4" s="736"/>
      <c r="BO4" s="736" t="s">
        <v>203</v>
      </c>
      <c r="BP4" s="736"/>
      <c r="BQ4" s="736"/>
      <c r="BR4" s="736"/>
      <c r="BS4" s="736" t="s">
        <v>207</v>
      </c>
      <c r="BT4" s="736"/>
      <c r="BU4" s="736"/>
      <c r="BV4" s="736"/>
      <c r="BW4" s="736"/>
      <c r="BX4" s="736"/>
      <c r="BY4" s="736"/>
      <c r="BZ4" s="736"/>
      <c r="CA4" s="736"/>
      <c r="CB4" s="736"/>
      <c r="CD4" s="725" t="s">
        <v>208</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x14ac:dyDescent="0.15">
      <c r="B5" s="707" t="s">
        <v>209</v>
      </c>
      <c r="C5" s="708"/>
      <c r="D5" s="708"/>
      <c r="E5" s="708"/>
      <c r="F5" s="708"/>
      <c r="G5" s="708"/>
      <c r="H5" s="708"/>
      <c r="I5" s="708"/>
      <c r="J5" s="708"/>
      <c r="K5" s="708"/>
      <c r="L5" s="708"/>
      <c r="M5" s="708"/>
      <c r="N5" s="708"/>
      <c r="O5" s="708"/>
      <c r="P5" s="708"/>
      <c r="Q5" s="709"/>
      <c r="R5" s="670">
        <v>6805070</v>
      </c>
      <c r="S5" s="671"/>
      <c r="T5" s="671"/>
      <c r="U5" s="671"/>
      <c r="V5" s="671"/>
      <c r="W5" s="671"/>
      <c r="X5" s="671"/>
      <c r="Y5" s="718"/>
      <c r="Z5" s="731">
        <v>33.6</v>
      </c>
      <c r="AA5" s="731"/>
      <c r="AB5" s="731"/>
      <c r="AC5" s="731"/>
      <c r="AD5" s="732">
        <v>6805070</v>
      </c>
      <c r="AE5" s="732"/>
      <c r="AF5" s="732"/>
      <c r="AG5" s="732"/>
      <c r="AH5" s="732"/>
      <c r="AI5" s="732"/>
      <c r="AJ5" s="732"/>
      <c r="AK5" s="732"/>
      <c r="AL5" s="719">
        <v>61.5</v>
      </c>
      <c r="AM5" s="688"/>
      <c r="AN5" s="688"/>
      <c r="AO5" s="720"/>
      <c r="AP5" s="707" t="s">
        <v>210</v>
      </c>
      <c r="AQ5" s="708"/>
      <c r="AR5" s="708"/>
      <c r="AS5" s="708"/>
      <c r="AT5" s="708"/>
      <c r="AU5" s="708"/>
      <c r="AV5" s="708"/>
      <c r="AW5" s="708"/>
      <c r="AX5" s="708"/>
      <c r="AY5" s="708"/>
      <c r="AZ5" s="708"/>
      <c r="BA5" s="708"/>
      <c r="BB5" s="708"/>
      <c r="BC5" s="708"/>
      <c r="BD5" s="708"/>
      <c r="BE5" s="708"/>
      <c r="BF5" s="709"/>
      <c r="BG5" s="620">
        <v>6805016</v>
      </c>
      <c r="BH5" s="621"/>
      <c r="BI5" s="621"/>
      <c r="BJ5" s="621"/>
      <c r="BK5" s="621"/>
      <c r="BL5" s="621"/>
      <c r="BM5" s="621"/>
      <c r="BN5" s="622"/>
      <c r="BO5" s="673">
        <v>100</v>
      </c>
      <c r="BP5" s="673"/>
      <c r="BQ5" s="673"/>
      <c r="BR5" s="673"/>
      <c r="BS5" s="674">
        <v>115288</v>
      </c>
      <c r="BT5" s="674"/>
      <c r="BU5" s="674"/>
      <c r="BV5" s="674"/>
      <c r="BW5" s="674"/>
      <c r="BX5" s="674"/>
      <c r="BY5" s="674"/>
      <c r="BZ5" s="674"/>
      <c r="CA5" s="674"/>
      <c r="CB5" s="710"/>
      <c r="CD5" s="725" t="s">
        <v>205</v>
      </c>
      <c r="CE5" s="726"/>
      <c r="CF5" s="726"/>
      <c r="CG5" s="726"/>
      <c r="CH5" s="726"/>
      <c r="CI5" s="726"/>
      <c r="CJ5" s="726"/>
      <c r="CK5" s="726"/>
      <c r="CL5" s="726"/>
      <c r="CM5" s="726"/>
      <c r="CN5" s="726"/>
      <c r="CO5" s="726"/>
      <c r="CP5" s="726"/>
      <c r="CQ5" s="727"/>
      <c r="CR5" s="725" t="s">
        <v>211</v>
      </c>
      <c r="CS5" s="726"/>
      <c r="CT5" s="726"/>
      <c r="CU5" s="726"/>
      <c r="CV5" s="726"/>
      <c r="CW5" s="726"/>
      <c r="CX5" s="726"/>
      <c r="CY5" s="727"/>
      <c r="CZ5" s="725" t="s">
        <v>203</v>
      </c>
      <c r="DA5" s="726"/>
      <c r="DB5" s="726"/>
      <c r="DC5" s="727"/>
      <c r="DD5" s="725" t="s">
        <v>212</v>
      </c>
      <c r="DE5" s="726"/>
      <c r="DF5" s="726"/>
      <c r="DG5" s="726"/>
      <c r="DH5" s="726"/>
      <c r="DI5" s="726"/>
      <c r="DJ5" s="726"/>
      <c r="DK5" s="726"/>
      <c r="DL5" s="726"/>
      <c r="DM5" s="726"/>
      <c r="DN5" s="726"/>
      <c r="DO5" s="726"/>
      <c r="DP5" s="727"/>
      <c r="DQ5" s="725" t="s">
        <v>213</v>
      </c>
      <c r="DR5" s="726"/>
      <c r="DS5" s="726"/>
      <c r="DT5" s="726"/>
      <c r="DU5" s="726"/>
      <c r="DV5" s="726"/>
      <c r="DW5" s="726"/>
      <c r="DX5" s="726"/>
      <c r="DY5" s="726"/>
      <c r="DZ5" s="726"/>
      <c r="EA5" s="726"/>
      <c r="EB5" s="726"/>
      <c r="EC5" s="727"/>
    </row>
    <row r="6" spans="2:143" ht="11.25" customHeight="1" x14ac:dyDescent="0.15">
      <c r="B6" s="617" t="s">
        <v>214</v>
      </c>
      <c r="C6" s="618"/>
      <c r="D6" s="618"/>
      <c r="E6" s="618"/>
      <c r="F6" s="618"/>
      <c r="G6" s="618"/>
      <c r="H6" s="618"/>
      <c r="I6" s="618"/>
      <c r="J6" s="618"/>
      <c r="K6" s="618"/>
      <c r="L6" s="618"/>
      <c r="M6" s="618"/>
      <c r="N6" s="618"/>
      <c r="O6" s="618"/>
      <c r="P6" s="618"/>
      <c r="Q6" s="619"/>
      <c r="R6" s="620">
        <v>155230</v>
      </c>
      <c r="S6" s="621"/>
      <c r="T6" s="621"/>
      <c r="U6" s="621"/>
      <c r="V6" s="621"/>
      <c r="W6" s="621"/>
      <c r="X6" s="621"/>
      <c r="Y6" s="622"/>
      <c r="Z6" s="673">
        <v>0.8</v>
      </c>
      <c r="AA6" s="673"/>
      <c r="AB6" s="673"/>
      <c r="AC6" s="673"/>
      <c r="AD6" s="674">
        <v>155230</v>
      </c>
      <c r="AE6" s="674"/>
      <c r="AF6" s="674"/>
      <c r="AG6" s="674"/>
      <c r="AH6" s="674"/>
      <c r="AI6" s="674"/>
      <c r="AJ6" s="674"/>
      <c r="AK6" s="674"/>
      <c r="AL6" s="643">
        <v>1.4</v>
      </c>
      <c r="AM6" s="675"/>
      <c r="AN6" s="675"/>
      <c r="AO6" s="676"/>
      <c r="AP6" s="617" t="s">
        <v>215</v>
      </c>
      <c r="AQ6" s="618"/>
      <c r="AR6" s="618"/>
      <c r="AS6" s="618"/>
      <c r="AT6" s="618"/>
      <c r="AU6" s="618"/>
      <c r="AV6" s="618"/>
      <c r="AW6" s="618"/>
      <c r="AX6" s="618"/>
      <c r="AY6" s="618"/>
      <c r="AZ6" s="618"/>
      <c r="BA6" s="618"/>
      <c r="BB6" s="618"/>
      <c r="BC6" s="618"/>
      <c r="BD6" s="618"/>
      <c r="BE6" s="618"/>
      <c r="BF6" s="619"/>
      <c r="BG6" s="620">
        <v>6805016</v>
      </c>
      <c r="BH6" s="621"/>
      <c r="BI6" s="621"/>
      <c r="BJ6" s="621"/>
      <c r="BK6" s="621"/>
      <c r="BL6" s="621"/>
      <c r="BM6" s="621"/>
      <c r="BN6" s="622"/>
      <c r="BO6" s="673">
        <v>100</v>
      </c>
      <c r="BP6" s="673"/>
      <c r="BQ6" s="673"/>
      <c r="BR6" s="673"/>
      <c r="BS6" s="674">
        <v>115288</v>
      </c>
      <c r="BT6" s="674"/>
      <c r="BU6" s="674"/>
      <c r="BV6" s="674"/>
      <c r="BW6" s="674"/>
      <c r="BX6" s="674"/>
      <c r="BY6" s="674"/>
      <c r="BZ6" s="674"/>
      <c r="CA6" s="674"/>
      <c r="CB6" s="710"/>
      <c r="CD6" s="677" t="s">
        <v>216</v>
      </c>
      <c r="CE6" s="678"/>
      <c r="CF6" s="678"/>
      <c r="CG6" s="678"/>
      <c r="CH6" s="678"/>
      <c r="CI6" s="678"/>
      <c r="CJ6" s="678"/>
      <c r="CK6" s="678"/>
      <c r="CL6" s="678"/>
      <c r="CM6" s="678"/>
      <c r="CN6" s="678"/>
      <c r="CO6" s="678"/>
      <c r="CP6" s="678"/>
      <c r="CQ6" s="679"/>
      <c r="CR6" s="620">
        <v>219783</v>
      </c>
      <c r="CS6" s="621"/>
      <c r="CT6" s="621"/>
      <c r="CU6" s="621"/>
      <c r="CV6" s="621"/>
      <c r="CW6" s="621"/>
      <c r="CX6" s="621"/>
      <c r="CY6" s="622"/>
      <c r="CZ6" s="673">
        <v>1.1000000000000001</v>
      </c>
      <c r="DA6" s="673"/>
      <c r="DB6" s="673"/>
      <c r="DC6" s="673"/>
      <c r="DD6" s="626">
        <v>1178</v>
      </c>
      <c r="DE6" s="621"/>
      <c r="DF6" s="621"/>
      <c r="DG6" s="621"/>
      <c r="DH6" s="621"/>
      <c r="DI6" s="621"/>
      <c r="DJ6" s="621"/>
      <c r="DK6" s="621"/>
      <c r="DL6" s="621"/>
      <c r="DM6" s="621"/>
      <c r="DN6" s="621"/>
      <c r="DO6" s="621"/>
      <c r="DP6" s="622"/>
      <c r="DQ6" s="626">
        <v>219783</v>
      </c>
      <c r="DR6" s="621"/>
      <c r="DS6" s="621"/>
      <c r="DT6" s="621"/>
      <c r="DU6" s="621"/>
      <c r="DV6" s="621"/>
      <c r="DW6" s="621"/>
      <c r="DX6" s="621"/>
      <c r="DY6" s="621"/>
      <c r="DZ6" s="621"/>
      <c r="EA6" s="621"/>
      <c r="EB6" s="621"/>
      <c r="EC6" s="656"/>
    </row>
    <row r="7" spans="2:143" ht="11.25" customHeight="1" x14ac:dyDescent="0.15">
      <c r="B7" s="617" t="s">
        <v>217</v>
      </c>
      <c r="C7" s="618"/>
      <c r="D7" s="618"/>
      <c r="E7" s="618"/>
      <c r="F7" s="618"/>
      <c r="G7" s="618"/>
      <c r="H7" s="618"/>
      <c r="I7" s="618"/>
      <c r="J7" s="618"/>
      <c r="K7" s="618"/>
      <c r="L7" s="618"/>
      <c r="M7" s="618"/>
      <c r="N7" s="618"/>
      <c r="O7" s="618"/>
      <c r="P7" s="618"/>
      <c r="Q7" s="619"/>
      <c r="R7" s="620">
        <v>6812</v>
      </c>
      <c r="S7" s="621"/>
      <c r="T7" s="621"/>
      <c r="U7" s="621"/>
      <c r="V7" s="621"/>
      <c r="W7" s="621"/>
      <c r="X7" s="621"/>
      <c r="Y7" s="622"/>
      <c r="Z7" s="673">
        <v>0</v>
      </c>
      <c r="AA7" s="673"/>
      <c r="AB7" s="673"/>
      <c r="AC7" s="673"/>
      <c r="AD7" s="674">
        <v>6812</v>
      </c>
      <c r="AE7" s="674"/>
      <c r="AF7" s="674"/>
      <c r="AG7" s="674"/>
      <c r="AH7" s="674"/>
      <c r="AI7" s="674"/>
      <c r="AJ7" s="674"/>
      <c r="AK7" s="674"/>
      <c r="AL7" s="643">
        <v>0.1</v>
      </c>
      <c r="AM7" s="675"/>
      <c r="AN7" s="675"/>
      <c r="AO7" s="676"/>
      <c r="AP7" s="617" t="s">
        <v>218</v>
      </c>
      <c r="AQ7" s="618"/>
      <c r="AR7" s="618"/>
      <c r="AS7" s="618"/>
      <c r="AT7" s="618"/>
      <c r="AU7" s="618"/>
      <c r="AV7" s="618"/>
      <c r="AW7" s="618"/>
      <c r="AX7" s="618"/>
      <c r="AY7" s="618"/>
      <c r="AZ7" s="618"/>
      <c r="BA7" s="618"/>
      <c r="BB7" s="618"/>
      <c r="BC7" s="618"/>
      <c r="BD7" s="618"/>
      <c r="BE7" s="618"/>
      <c r="BF7" s="619"/>
      <c r="BG7" s="620">
        <v>3336119</v>
      </c>
      <c r="BH7" s="621"/>
      <c r="BI7" s="621"/>
      <c r="BJ7" s="621"/>
      <c r="BK7" s="621"/>
      <c r="BL7" s="621"/>
      <c r="BM7" s="621"/>
      <c r="BN7" s="622"/>
      <c r="BO7" s="673">
        <v>49</v>
      </c>
      <c r="BP7" s="673"/>
      <c r="BQ7" s="673"/>
      <c r="BR7" s="673"/>
      <c r="BS7" s="674">
        <v>115288</v>
      </c>
      <c r="BT7" s="674"/>
      <c r="BU7" s="674"/>
      <c r="BV7" s="674"/>
      <c r="BW7" s="674"/>
      <c r="BX7" s="674"/>
      <c r="BY7" s="674"/>
      <c r="BZ7" s="674"/>
      <c r="CA7" s="674"/>
      <c r="CB7" s="710"/>
      <c r="CD7" s="657" t="s">
        <v>219</v>
      </c>
      <c r="CE7" s="654"/>
      <c r="CF7" s="654"/>
      <c r="CG7" s="654"/>
      <c r="CH7" s="654"/>
      <c r="CI7" s="654"/>
      <c r="CJ7" s="654"/>
      <c r="CK7" s="654"/>
      <c r="CL7" s="654"/>
      <c r="CM7" s="654"/>
      <c r="CN7" s="654"/>
      <c r="CO7" s="654"/>
      <c r="CP7" s="654"/>
      <c r="CQ7" s="655"/>
      <c r="CR7" s="620">
        <v>2535187</v>
      </c>
      <c r="CS7" s="621"/>
      <c r="CT7" s="621"/>
      <c r="CU7" s="621"/>
      <c r="CV7" s="621"/>
      <c r="CW7" s="621"/>
      <c r="CX7" s="621"/>
      <c r="CY7" s="622"/>
      <c r="CZ7" s="673">
        <v>13</v>
      </c>
      <c r="DA7" s="673"/>
      <c r="DB7" s="673"/>
      <c r="DC7" s="673"/>
      <c r="DD7" s="626">
        <v>29099</v>
      </c>
      <c r="DE7" s="621"/>
      <c r="DF7" s="621"/>
      <c r="DG7" s="621"/>
      <c r="DH7" s="621"/>
      <c r="DI7" s="621"/>
      <c r="DJ7" s="621"/>
      <c r="DK7" s="621"/>
      <c r="DL7" s="621"/>
      <c r="DM7" s="621"/>
      <c r="DN7" s="621"/>
      <c r="DO7" s="621"/>
      <c r="DP7" s="622"/>
      <c r="DQ7" s="626">
        <v>2144558</v>
      </c>
      <c r="DR7" s="621"/>
      <c r="DS7" s="621"/>
      <c r="DT7" s="621"/>
      <c r="DU7" s="621"/>
      <c r="DV7" s="621"/>
      <c r="DW7" s="621"/>
      <c r="DX7" s="621"/>
      <c r="DY7" s="621"/>
      <c r="DZ7" s="621"/>
      <c r="EA7" s="621"/>
      <c r="EB7" s="621"/>
      <c r="EC7" s="656"/>
    </row>
    <row r="8" spans="2:143" ht="11.25" customHeight="1" x14ac:dyDescent="0.15">
      <c r="B8" s="617" t="s">
        <v>220</v>
      </c>
      <c r="C8" s="618"/>
      <c r="D8" s="618"/>
      <c r="E8" s="618"/>
      <c r="F8" s="618"/>
      <c r="G8" s="618"/>
      <c r="H8" s="618"/>
      <c r="I8" s="618"/>
      <c r="J8" s="618"/>
      <c r="K8" s="618"/>
      <c r="L8" s="618"/>
      <c r="M8" s="618"/>
      <c r="N8" s="618"/>
      <c r="O8" s="618"/>
      <c r="P8" s="618"/>
      <c r="Q8" s="619"/>
      <c r="R8" s="620">
        <v>22240</v>
      </c>
      <c r="S8" s="621"/>
      <c r="T8" s="621"/>
      <c r="U8" s="621"/>
      <c r="V8" s="621"/>
      <c r="W8" s="621"/>
      <c r="X8" s="621"/>
      <c r="Y8" s="622"/>
      <c r="Z8" s="673">
        <v>0.1</v>
      </c>
      <c r="AA8" s="673"/>
      <c r="AB8" s="673"/>
      <c r="AC8" s="673"/>
      <c r="AD8" s="674">
        <v>22240</v>
      </c>
      <c r="AE8" s="674"/>
      <c r="AF8" s="674"/>
      <c r="AG8" s="674"/>
      <c r="AH8" s="674"/>
      <c r="AI8" s="674"/>
      <c r="AJ8" s="674"/>
      <c r="AK8" s="674"/>
      <c r="AL8" s="643">
        <v>0.2</v>
      </c>
      <c r="AM8" s="675"/>
      <c r="AN8" s="675"/>
      <c r="AO8" s="676"/>
      <c r="AP8" s="617" t="s">
        <v>221</v>
      </c>
      <c r="AQ8" s="618"/>
      <c r="AR8" s="618"/>
      <c r="AS8" s="618"/>
      <c r="AT8" s="618"/>
      <c r="AU8" s="618"/>
      <c r="AV8" s="618"/>
      <c r="AW8" s="618"/>
      <c r="AX8" s="618"/>
      <c r="AY8" s="618"/>
      <c r="AZ8" s="618"/>
      <c r="BA8" s="618"/>
      <c r="BB8" s="618"/>
      <c r="BC8" s="618"/>
      <c r="BD8" s="618"/>
      <c r="BE8" s="618"/>
      <c r="BF8" s="619"/>
      <c r="BG8" s="620">
        <v>89728</v>
      </c>
      <c r="BH8" s="621"/>
      <c r="BI8" s="621"/>
      <c r="BJ8" s="621"/>
      <c r="BK8" s="621"/>
      <c r="BL8" s="621"/>
      <c r="BM8" s="621"/>
      <c r="BN8" s="622"/>
      <c r="BO8" s="673">
        <v>1.3</v>
      </c>
      <c r="BP8" s="673"/>
      <c r="BQ8" s="673"/>
      <c r="BR8" s="673"/>
      <c r="BS8" s="626" t="s">
        <v>111</v>
      </c>
      <c r="BT8" s="621"/>
      <c r="BU8" s="621"/>
      <c r="BV8" s="621"/>
      <c r="BW8" s="621"/>
      <c r="BX8" s="621"/>
      <c r="BY8" s="621"/>
      <c r="BZ8" s="621"/>
      <c r="CA8" s="621"/>
      <c r="CB8" s="656"/>
      <c r="CD8" s="657" t="s">
        <v>222</v>
      </c>
      <c r="CE8" s="654"/>
      <c r="CF8" s="654"/>
      <c r="CG8" s="654"/>
      <c r="CH8" s="654"/>
      <c r="CI8" s="654"/>
      <c r="CJ8" s="654"/>
      <c r="CK8" s="654"/>
      <c r="CL8" s="654"/>
      <c r="CM8" s="654"/>
      <c r="CN8" s="654"/>
      <c r="CO8" s="654"/>
      <c r="CP8" s="654"/>
      <c r="CQ8" s="655"/>
      <c r="CR8" s="620">
        <v>8186526</v>
      </c>
      <c r="CS8" s="621"/>
      <c r="CT8" s="621"/>
      <c r="CU8" s="621"/>
      <c r="CV8" s="621"/>
      <c r="CW8" s="621"/>
      <c r="CX8" s="621"/>
      <c r="CY8" s="622"/>
      <c r="CZ8" s="673">
        <v>42</v>
      </c>
      <c r="DA8" s="673"/>
      <c r="DB8" s="673"/>
      <c r="DC8" s="673"/>
      <c r="DD8" s="626">
        <v>49408</v>
      </c>
      <c r="DE8" s="621"/>
      <c r="DF8" s="621"/>
      <c r="DG8" s="621"/>
      <c r="DH8" s="621"/>
      <c r="DI8" s="621"/>
      <c r="DJ8" s="621"/>
      <c r="DK8" s="621"/>
      <c r="DL8" s="621"/>
      <c r="DM8" s="621"/>
      <c r="DN8" s="621"/>
      <c r="DO8" s="621"/>
      <c r="DP8" s="622"/>
      <c r="DQ8" s="626">
        <v>3639282</v>
      </c>
      <c r="DR8" s="621"/>
      <c r="DS8" s="621"/>
      <c r="DT8" s="621"/>
      <c r="DU8" s="621"/>
      <c r="DV8" s="621"/>
      <c r="DW8" s="621"/>
      <c r="DX8" s="621"/>
      <c r="DY8" s="621"/>
      <c r="DZ8" s="621"/>
      <c r="EA8" s="621"/>
      <c r="EB8" s="621"/>
      <c r="EC8" s="656"/>
    </row>
    <row r="9" spans="2:143" ht="11.25" customHeight="1" x14ac:dyDescent="0.15">
      <c r="B9" s="617" t="s">
        <v>223</v>
      </c>
      <c r="C9" s="618"/>
      <c r="D9" s="618"/>
      <c r="E9" s="618"/>
      <c r="F9" s="618"/>
      <c r="G9" s="618"/>
      <c r="H9" s="618"/>
      <c r="I9" s="618"/>
      <c r="J9" s="618"/>
      <c r="K9" s="618"/>
      <c r="L9" s="618"/>
      <c r="M9" s="618"/>
      <c r="N9" s="618"/>
      <c r="O9" s="618"/>
      <c r="P9" s="618"/>
      <c r="Q9" s="619"/>
      <c r="R9" s="620">
        <v>14765</v>
      </c>
      <c r="S9" s="621"/>
      <c r="T9" s="621"/>
      <c r="U9" s="621"/>
      <c r="V9" s="621"/>
      <c r="W9" s="621"/>
      <c r="X9" s="621"/>
      <c r="Y9" s="622"/>
      <c r="Z9" s="673">
        <v>0.1</v>
      </c>
      <c r="AA9" s="673"/>
      <c r="AB9" s="673"/>
      <c r="AC9" s="673"/>
      <c r="AD9" s="674">
        <v>14765</v>
      </c>
      <c r="AE9" s="674"/>
      <c r="AF9" s="674"/>
      <c r="AG9" s="674"/>
      <c r="AH9" s="674"/>
      <c r="AI9" s="674"/>
      <c r="AJ9" s="674"/>
      <c r="AK9" s="674"/>
      <c r="AL9" s="643">
        <v>0.1</v>
      </c>
      <c r="AM9" s="675"/>
      <c r="AN9" s="675"/>
      <c r="AO9" s="676"/>
      <c r="AP9" s="617" t="s">
        <v>224</v>
      </c>
      <c r="AQ9" s="618"/>
      <c r="AR9" s="618"/>
      <c r="AS9" s="618"/>
      <c r="AT9" s="618"/>
      <c r="AU9" s="618"/>
      <c r="AV9" s="618"/>
      <c r="AW9" s="618"/>
      <c r="AX9" s="618"/>
      <c r="AY9" s="618"/>
      <c r="AZ9" s="618"/>
      <c r="BA9" s="618"/>
      <c r="BB9" s="618"/>
      <c r="BC9" s="618"/>
      <c r="BD9" s="618"/>
      <c r="BE9" s="618"/>
      <c r="BF9" s="619"/>
      <c r="BG9" s="620">
        <v>2634966</v>
      </c>
      <c r="BH9" s="621"/>
      <c r="BI9" s="621"/>
      <c r="BJ9" s="621"/>
      <c r="BK9" s="621"/>
      <c r="BL9" s="621"/>
      <c r="BM9" s="621"/>
      <c r="BN9" s="622"/>
      <c r="BO9" s="673">
        <v>38.700000000000003</v>
      </c>
      <c r="BP9" s="673"/>
      <c r="BQ9" s="673"/>
      <c r="BR9" s="673"/>
      <c r="BS9" s="626" t="s">
        <v>111</v>
      </c>
      <c r="BT9" s="621"/>
      <c r="BU9" s="621"/>
      <c r="BV9" s="621"/>
      <c r="BW9" s="621"/>
      <c r="BX9" s="621"/>
      <c r="BY9" s="621"/>
      <c r="BZ9" s="621"/>
      <c r="CA9" s="621"/>
      <c r="CB9" s="656"/>
      <c r="CD9" s="657" t="s">
        <v>225</v>
      </c>
      <c r="CE9" s="654"/>
      <c r="CF9" s="654"/>
      <c r="CG9" s="654"/>
      <c r="CH9" s="654"/>
      <c r="CI9" s="654"/>
      <c r="CJ9" s="654"/>
      <c r="CK9" s="654"/>
      <c r="CL9" s="654"/>
      <c r="CM9" s="654"/>
      <c r="CN9" s="654"/>
      <c r="CO9" s="654"/>
      <c r="CP9" s="654"/>
      <c r="CQ9" s="655"/>
      <c r="CR9" s="620">
        <v>1796468</v>
      </c>
      <c r="CS9" s="621"/>
      <c r="CT9" s="621"/>
      <c r="CU9" s="621"/>
      <c r="CV9" s="621"/>
      <c r="CW9" s="621"/>
      <c r="CX9" s="621"/>
      <c r="CY9" s="622"/>
      <c r="CZ9" s="673">
        <v>9.1999999999999993</v>
      </c>
      <c r="DA9" s="673"/>
      <c r="DB9" s="673"/>
      <c r="DC9" s="673"/>
      <c r="DD9" s="626">
        <v>38465</v>
      </c>
      <c r="DE9" s="621"/>
      <c r="DF9" s="621"/>
      <c r="DG9" s="621"/>
      <c r="DH9" s="621"/>
      <c r="DI9" s="621"/>
      <c r="DJ9" s="621"/>
      <c r="DK9" s="621"/>
      <c r="DL9" s="621"/>
      <c r="DM9" s="621"/>
      <c r="DN9" s="621"/>
      <c r="DO9" s="621"/>
      <c r="DP9" s="622"/>
      <c r="DQ9" s="626">
        <v>1602133</v>
      </c>
      <c r="DR9" s="621"/>
      <c r="DS9" s="621"/>
      <c r="DT9" s="621"/>
      <c r="DU9" s="621"/>
      <c r="DV9" s="621"/>
      <c r="DW9" s="621"/>
      <c r="DX9" s="621"/>
      <c r="DY9" s="621"/>
      <c r="DZ9" s="621"/>
      <c r="EA9" s="621"/>
      <c r="EB9" s="621"/>
      <c r="EC9" s="656"/>
    </row>
    <row r="10" spans="2:143" ht="11.25" customHeight="1" x14ac:dyDescent="0.15">
      <c r="B10" s="617" t="s">
        <v>226</v>
      </c>
      <c r="C10" s="618"/>
      <c r="D10" s="618"/>
      <c r="E10" s="618"/>
      <c r="F10" s="618"/>
      <c r="G10" s="618"/>
      <c r="H10" s="618"/>
      <c r="I10" s="618"/>
      <c r="J10" s="618"/>
      <c r="K10" s="618"/>
      <c r="L10" s="618"/>
      <c r="M10" s="618"/>
      <c r="N10" s="618"/>
      <c r="O10" s="618"/>
      <c r="P10" s="618"/>
      <c r="Q10" s="619"/>
      <c r="R10" s="620">
        <v>1012317</v>
      </c>
      <c r="S10" s="621"/>
      <c r="T10" s="621"/>
      <c r="U10" s="621"/>
      <c r="V10" s="621"/>
      <c r="W10" s="621"/>
      <c r="X10" s="621"/>
      <c r="Y10" s="622"/>
      <c r="Z10" s="673">
        <v>5</v>
      </c>
      <c r="AA10" s="673"/>
      <c r="AB10" s="673"/>
      <c r="AC10" s="673"/>
      <c r="AD10" s="674">
        <v>1012317</v>
      </c>
      <c r="AE10" s="674"/>
      <c r="AF10" s="674"/>
      <c r="AG10" s="674"/>
      <c r="AH10" s="674"/>
      <c r="AI10" s="674"/>
      <c r="AJ10" s="674"/>
      <c r="AK10" s="674"/>
      <c r="AL10" s="643">
        <v>9.1</v>
      </c>
      <c r="AM10" s="675"/>
      <c r="AN10" s="675"/>
      <c r="AO10" s="676"/>
      <c r="AP10" s="617" t="s">
        <v>227</v>
      </c>
      <c r="AQ10" s="618"/>
      <c r="AR10" s="618"/>
      <c r="AS10" s="618"/>
      <c r="AT10" s="618"/>
      <c r="AU10" s="618"/>
      <c r="AV10" s="618"/>
      <c r="AW10" s="618"/>
      <c r="AX10" s="618"/>
      <c r="AY10" s="618"/>
      <c r="AZ10" s="618"/>
      <c r="BA10" s="618"/>
      <c r="BB10" s="618"/>
      <c r="BC10" s="618"/>
      <c r="BD10" s="618"/>
      <c r="BE10" s="618"/>
      <c r="BF10" s="619"/>
      <c r="BG10" s="620">
        <v>188861</v>
      </c>
      <c r="BH10" s="621"/>
      <c r="BI10" s="621"/>
      <c r="BJ10" s="621"/>
      <c r="BK10" s="621"/>
      <c r="BL10" s="621"/>
      <c r="BM10" s="621"/>
      <c r="BN10" s="622"/>
      <c r="BO10" s="673">
        <v>2.8</v>
      </c>
      <c r="BP10" s="673"/>
      <c r="BQ10" s="673"/>
      <c r="BR10" s="673"/>
      <c r="BS10" s="626">
        <v>31476</v>
      </c>
      <c r="BT10" s="621"/>
      <c r="BU10" s="621"/>
      <c r="BV10" s="621"/>
      <c r="BW10" s="621"/>
      <c r="BX10" s="621"/>
      <c r="BY10" s="621"/>
      <c r="BZ10" s="621"/>
      <c r="CA10" s="621"/>
      <c r="CB10" s="656"/>
      <c r="CD10" s="657" t="s">
        <v>228</v>
      </c>
      <c r="CE10" s="654"/>
      <c r="CF10" s="654"/>
      <c r="CG10" s="654"/>
      <c r="CH10" s="654"/>
      <c r="CI10" s="654"/>
      <c r="CJ10" s="654"/>
      <c r="CK10" s="654"/>
      <c r="CL10" s="654"/>
      <c r="CM10" s="654"/>
      <c r="CN10" s="654"/>
      <c r="CO10" s="654"/>
      <c r="CP10" s="654"/>
      <c r="CQ10" s="655"/>
      <c r="CR10" s="620">
        <v>9224</v>
      </c>
      <c r="CS10" s="621"/>
      <c r="CT10" s="621"/>
      <c r="CU10" s="621"/>
      <c r="CV10" s="621"/>
      <c r="CW10" s="621"/>
      <c r="CX10" s="621"/>
      <c r="CY10" s="622"/>
      <c r="CZ10" s="673">
        <v>0</v>
      </c>
      <c r="DA10" s="673"/>
      <c r="DB10" s="673"/>
      <c r="DC10" s="673"/>
      <c r="DD10" s="626" t="s">
        <v>111</v>
      </c>
      <c r="DE10" s="621"/>
      <c r="DF10" s="621"/>
      <c r="DG10" s="621"/>
      <c r="DH10" s="621"/>
      <c r="DI10" s="621"/>
      <c r="DJ10" s="621"/>
      <c r="DK10" s="621"/>
      <c r="DL10" s="621"/>
      <c r="DM10" s="621"/>
      <c r="DN10" s="621"/>
      <c r="DO10" s="621"/>
      <c r="DP10" s="622"/>
      <c r="DQ10" s="626">
        <v>9053</v>
      </c>
      <c r="DR10" s="621"/>
      <c r="DS10" s="621"/>
      <c r="DT10" s="621"/>
      <c r="DU10" s="621"/>
      <c r="DV10" s="621"/>
      <c r="DW10" s="621"/>
      <c r="DX10" s="621"/>
      <c r="DY10" s="621"/>
      <c r="DZ10" s="621"/>
      <c r="EA10" s="621"/>
      <c r="EB10" s="621"/>
      <c r="EC10" s="656"/>
    </row>
    <row r="11" spans="2:143" ht="11.25" customHeight="1" x14ac:dyDescent="0.15">
      <c r="B11" s="617" t="s">
        <v>229</v>
      </c>
      <c r="C11" s="618"/>
      <c r="D11" s="618"/>
      <c r="E11" s="618"/>
      <c r="F11" s="618"/>
      <c r="G11" s="618"/>
      <c r="H11" s="618"/>
      <c r="I11" s="618"/>
      <c r="J11" s="618"/>
      <c r="K11" s="618"/>
      <c r="L11" s="618"/>
      <c r="M11" s="618"/>
      <c r="N11" s="618"/>
      <c r="O11" s="618"/>
      <c r="P11" s="618"/>
      <c r="Q11" s="619"/>
      <c r="R11" s="620">
        <v>11888</v>
      </c>
      <c r="S11" s="621"/>
      <c r="T11" s="621"/>
      <c r="U11" s="621"/>
      <c r="V11" s="621"/>
      <c r="W11" s="621"/>
      <c r="X11" s="621"/>
      <c r="Y11" s="622"/>
      <c r="Z11" s="673">
        <v>0.1</v>
      </c>
      <c r="AA11" s="673"/>
      <c r="AB11" s="673"/>
      <c r="AC11" s="673"/>
      <c r="AD11" s="674">
        <v>11888</v>
      </c>
      <c r="AE11" s="674"/>
      <c r="AF11" s="674"/>
      <c r="AG11" s="674"/>
      <c r="AH11" s="674"/>
      <c r="AI11" s="674"/>
      <c r="AJ11" s="674"/>
      <c r="AK11" s="674"/>
      <c r="AL11" s="643">
        <v>0.1</v>
      </c>
      <c r="AM11" s="675"/>
      <c r="AN11" s="675"/>
      <c r="AO11" s="676"/>
      <c r="AP11" s="617" t="s">
        <v>230</v>
      </c>
      <c r="AQ11" s="618"/>
      <c r="AR11" s="618"/>
      <c r="AS11" s="618"/>
      <c r="AT11" s="618"/>
      <c r="AU11" s="618"/>
      <c r="AV11" s="618"/>
      <c r="AW11" s="618"/>
      <c r="AX11" s="618"/>
      <c r="AY11" s="618"/>
      <c r="AZ11" s="618"/>
      <c r="BA11" s="618"/>
      <c r="BB11" s="618"/>
      <c r="BC11" s="618"/>
      <c r="BD11" s="618"/>
      <c r="BE11" s="618"/>
      <c r="BF11" s="619"/>
      <c r="BG11" s="620">
        <v>422564</v>
      </c>
      <c r="BH11" s="621"/>
      <c r="BI11" s="621"/>
      <c r="BJ11" s="621"/>
      <c r="BK11" s="621"/>
      <c r="BL11" s="621"/>
      <c r="BM11" s="621"/>
      <c r="BN11" s="622"/>
      <c r="BO11" s="673">
        <v>6.2</v>
      </c>
      <c r="BP11" s="673"/>
      <c r="BQ11" s="673"/>
      <c r="BR11" s="673"/>
      <c r="BS11" s="626">
        <v>83812</v>
      </c>
      <c r="BT11" s="621"/>
      <c r="BU11" s="621"/>
      <c r="BV11" s="621"/>
      <c r="BW11" s="621"/>
      <c r="BX11" s="621"/>
      <c r="BY11" s="621"/>
      <c r="BZ11" s="621"/>
      <c r="CA11" s="621"/>
      <c r="CB11" s="656"/>
      <c r="CD11" s="657" t="s">
        <v>231</v>
      </c>
      <c r="CE11" s="654"/>
      <c r="CF11" s="654"/>
      <c r="CG11" s="654"/>
      <c r="CH11" s="654"/>
      <c r="CI11" s="654"/>
      <c r="CJ11" s="654"/>
      <c r="CK11" s="654"/>
      <c r="CL11" s="654"/>
      <c r="CM11" s="654"/>
      <c r="CN11" s="654"/>
      <c r="CO11" s="654"/>
      <c r="CP11" s="654"/>
      <c r="CQ11" s="655"/>
      <c r="CR11" s="620">
        <v>291790</v>
      </c>
      <c r="CS11" s="621"/>
      <c r="CT11" s="621"/>
      <c r="CU11" s="621"/>
      <c r="CV11" s="621"/>
      <c r="CW11" s="621"/>
      <c r="CX11" s="621"/>
      <c r="CY11" s="622"/>
      <c r="CZ11" s="673">
        <v>1.5</v>
      </c>
      <c r="DA11" s="673"/>
      <c r="DB11" s="673"/>
      <c r="DC11" s="673"/>
      <c r="DD11" s="626">
        <v>91405</v>
      </c>
      <c r="DE11" s="621"/>
      <c r="DF11" s="621"/>
      <c r="DG11" s="621"/>
      <c r="DH11" s="621"/>
      <c r="DI11" s="621"/>
      <c r="DJ11" s="621"/>
      <c r="DK11" s="621"/>
      <c r="DL11" s="621"/>
      <c r="DM11" s="621"/>
      <c r="DN11" s="621"/>
      <c r="DO11" s="621"/>
      <c r="DP11" s="622"/>
      <c r="DQ11" s="626">
        <v>153266</v>
      </c>
      <c r="DR11" s="621"/>
      <c r="DS11" s="621"/>
      <c r="DT11" s="621"/>
      <c r="DU11" s="621"/>
      <c r="DV11" s="621"/>
      <c r="DW11" s="621"/>
      <c r="DX11" s="621"/>
      <c r="DY11" s="621"/>
      <c r="DZ11" s="621"/>
      <c r="EA11" s="621"/>
      <c r="EB11" s="621"/>
      <c r="EC11" s="656"/>
    </row>
    <row r="12" spans="2:143" ht="11.25" customHeight="1" x14ac:dyDescent="0.15">
      <c r="B12" s="617" t="s">
        <v>232</v>
      </c>
      <c r="C12" s="618"/>
      <c r="D12" s="618"/>
      <c r="E12" s="618"/>
      <c r="F12" s="618"/>
      <c r="G12" s="618"/>
      <c r="H12" s="618"/>
      <c r="I12" s="618"/>
      <c r="J12" s="618"/>
      <c r="K12" s="618"/>
      <c r="L12" s="618"/>
      <c r="M12" s="618"/>
      <c r="N12" s="618"/>
      <c r="O12" s="618"/>
      <c r="P12" s="618"/>
      <c r="Q12" s="619"/>
      <c r="R12" s="620" t="s">
        <v>111</v>
      </c>
      <c r="S12" s="621"/>
      <c r="T12" s="621"/>
      <c r="U12" s="621"/>
      <c r="V12" s="621"/>
      <c r="W12" s="621"/>
      <c r="X12" s="621"/>
      <c r="Y12" s="622"/>
      <c r="Z12" s="673" t="s">
        <v>111</v>
      </c>
      <c r="AA12" s="673"/>
      <c r="AB12" s="673"/>
      <c r="AC12" s="673"/>
      <c r="AD12" s="674" t="s">
        <v>111</v>
      </c>
      <c r="AE12" s="674"/>
      <c r="AF12" s="674"/>
      <c r="AG12" s="674"/>
      <c r="AH12" s="674"/>
      <c r="AI12" s="674"/>
      <c r="AJ12" s="674"/>
      <c r="AK12" s="674"/>
      <c r="AL12" s="643" t="s">
        <v>111</v>
      </c>
      <c r="AM12" s="675"/>
      <c r="AN12" s="675"/>
      <c r="AO12" s="676"/>
      <c r="AP12" s="617" t="s">
        <v>233</v>
      </c>
      <c r="AQ12" s="618"/>
      <c r="AR12" s="618"/>
      <c r="AS12" s="618"/>
      <c r="AT12" s="618"/>
      <c r="AU12" s="618"/>
      <c r="AV12" s="618"/>
      <c r="AW12" s="618"/>
      <c r="AX12" s="618"/>
      <c r="AY12" s="618"/>
      <c r="AZ12" s="618"/>
      <c r="BA12" s="618"/>
      <c r="BB12" s="618"/>
      <c r="BC12" s="618"/>
      <c r="BD12" s="618"/>
      <c r="BE12" s="618"/>
      <c r="BF12" s="619"/>
      <c r="BG12" s="620">
        <v>2955240</v>
      </c>
      <c r="BH12" s="621"/>
      <c r="BI12" s="621"/>
      <c r="BJ12" s="621"/>
      <c r="BK12" s="621"/>
      <c r="BL12" s="621"/>
      <c r="BM12" s="621"/>
      <c r="BN12" s="622"/>
      <c r="BO12" s="673">
        <v>43.4</v>
      </c>
      <c r="BP12" s="673"/>
      <c r="BQ12" s="673"/>
      <c r="BR12" s="673"/>
      <c r="BS12" s="626" t="s">
        <v>111</v>
      </c>
      <c r="BT12" s="621"/>
      <c r="BU12" s="621"/>
      <c r="BV12" s="621"/>
      <c r="BW12" s="621"/>
      <c r="BX12" s="621"/>
      <c r="BY12" s="621"/>
      <c r="BZ12" s="621"/>
      <c r="CA12" s="621"/>
      <c r="CB12" s="656"/>
      <c r="CD12" s="657" t="s">
        <v>234</v>
      </c>
      <c r="CE12" s="654"/>
      <c r="CF12" s="654"/>
      <c r="CG12" s="654"/>
      <c r="CH12" s="654"/>
      <c r="CI12" s="654"/>
      <c r="CJ12" s="654"/>
      <c r="CK12" s="654"/>
      <c r="CL12" s="654"/>
      <c r="CM12" s="654"/>
      <c r="CN12" s="654"/>
      <c r="CO12" s="654"/>
      <c r="CP12" s="654"/>
      <c r="CQ12" s="655"/>
      <c r="CR12" s="620">
        <v>126165</v>
      </c>
      <c r="CS12" s="621"/>
      <c r="CT12" s="621"/>
      <c r="CU12" s="621"/>
      <c r="CV12" s="621"/>
      <c r="CW12" s="621"/>
      <c r="CX12" s="621"/>
      <c r="CY12" s="622"/>
      <c r="CZ12" s="673">
        <v>0.6</v>
      </c>
      <c r="DA12" s="673"/>
      <c r="DB12" s="673"/>
      <c r="DC12" s="673"/>
      <c r="DD12" s="626" t="s">
        <v>111</v>
      </c>
      <c r="DE12" s="621"/>
      <c r="DF12" s="621"/>
      <c r="DG12" s="621"/>
      <c r="DH12" s="621"/>
      <c r="DI12" s="621"/>
      <c r="DJ12" s="621"/>
      <c r="DK12" s="621"/>
      <c r="DL12" s="621"/>
      <c r="DM12" s="621"/>
      <c r="DN12" s="621"/>
      <c r="DO12" s="621"/>
      <c r="DP12" s="622"/>
      <c r="DQ12" s="626">
        <v>100234</v>
      </c>
      <c r="DR12" s="621"/>
      <c r="DS12" s="621"/>
      <c r="DT12" s="621"/>
      <c r="DU12" s="621"/>
      <c r="DV12" s="621"/>
      <c r="DW12" s="621"/>
      <c r="DX12" s="621"/>
      <c r="DY12" s="621"/>
      <c r="DZ12" s="621"/>
      <c r="EA12" s="621"/>
      <c r="EB12" s="621"/>
      <c r="EC12" s="656"/>
    </row>
    <row r="13" spans="2:143" ht="11.25" customHeight="1" x14ac:dyDescent="0.15">
      <c r="B13" s="617" t="s">
        <v>235</v>
      </c>
      <c r="C13" s="618"/>
      <c r="D13" s="618"/>
      <c r="E13" s="618"/>
      <c r="F13" s="618"/>
      <c r="G13" s="618"/>
      <c r="H13" s="618"/>
      <c r="I13" s="618"/>
      <c r="J13" s="618"/>
      <c r="K13" s="618"/>
      <c r="L13" s="618"/>
      <c r="M13" s="618"/>
      <c r="N13" s="618"/>
      <c r="O13" s="618"/>
      <c r="P13" s="618"/>
      <c r="Q13" s="619"/>
      <c r="R13" s="620">
        <v>41318</v>
      </c>
      <c r="S13" s="621"/>
      <c r="T13" s="621"/>
      <c r="U13" s="621"/>
      <c r="V13" s="621"/>
      <c r="W13" s="621"/>
      <c r="X13" s="621"/>
      <c r="Y13" s="622"/>
      <c r="Z13" s="673">
        <v>0.2</v>
      </c>
      <c r="AA13" s="673"/>
      <c r="AB13" s="673"/>
      <c r="AC13" s="673"/>
      <c r="AD13" s="674">
        <v>41318</v>
      </c>
      <c r="AE13" s="674"/>
      <c r="AF13" s="674"/>
      <c r="AG13" s="674"/>
      <c r="AH13" s="674"/>
      <c r="AI13" s="674"/>
      <c r="AJ13" s="674"/>
      <c r="AK13" s="674"/>
      <c r="AL13" s="643">
        <v>0.4</v>
      </c>
      <c r="AM13" s="675"/>
      <c r="AN13" s="675"/>
      <c r="AO13" s="676"/>
      <c r="AP13" s="617" t="s">
        <v>236</v>
      </c>
      <c r="AQ13" s="618"/>
      <c r="AR13" s="618"/>
      <c r="AS13" s="618"/>
      <c r="AT13" s="618"/>
      <c r="AU13" s="618"/>
      <c r="AV13" s="618"/>
      <c r="AW13" s="618"/>
      <c r="AX13" s="618"/>
      <c r="AY13" s="618"/>
      <c r="AZ13" s="618"/>
      <c r="BA13" s="618"/>
      <c r="BB13" s="618"/>
      <c r="BC13" s="618"/>
      <c r="BD13" s="618"/>
      <c r="BE13" s="618"/>
      <c r="BF13" s="619"/>
      <c r="BG13" s="620">
        <v>2933521</v>
      </c>
      <c r="BH13" s="621"/>
      <c r="BI13" s="621"/>
      <c r="BJ13" s="621"/>
      <c r="BK13" s="621"/>
      <c r="BL13" s="621"/>
      <c r="BM13" s="621"/>
      <c r="BN13" s="622"/>
      <c r="BO13" s="673">
        <v>43.1</v>
      </c>
      <c r="BP13" s="673"/>
      <c r="BQ13" s="673"/>
      <c r="BR13" s="673"/>
      <c r="BS13" s="626" t="s">
        <v>111</v>
      </c>
      <c r="BT13" s="621"/>
      <c r="BU13" s="621"/>
      <c r="BV13" s="621"/>
      <c r="BW13" s="621"/>
      <c r="BX13" s="621"/>
      <c r="BY13" s="621"/>
      <c r="BZ13" s="621"/>
      <c r="CA13" s="621"/>
      <c r="CB13" s="656"/>
      <c r="CD13" s="657" t="s">
        <v>237</v>
      </c>
      <c r="CE13" s="654"/>
      <c r="CF13" s="654"/>
      <c r="CG13" s="654"/>
      <c r="CH13" s="654"/>
      <c r="CI13" s="654"/>
      <c r="CJ13" s="654"/>
      <c r="CK13" s="654"/>
      <c r="CL13" s="654"/>
      <c r="CM13" s="654"/>
      <c r="CN13" s="654"/>
      <c r="CO13" s="654"/>
      <c r="CP13" s="654"/>
      <c r="CQ13" s="655"/>
      <c r="CR13" s="620">
        <v>1698997</v>
      </c>
      <c r="CS13" s="621"/>
      <c r="CT13" s="621"/>
      <c r="CU13" s="621"/>
      <c r="CV13" s="621"/>
      <c r="CW13" s="621"/>
      <c r="CX13" s="621"/>
      <c r="CY13" s="622"/>
      <c r="CZ13" s="673">
        <v>8.6999999999999993</v>
      </c>
      <c r="DA13" s="673"/>
      <c r="DB13" s="673"/>
      <c r="DC13" s="673"/>
      <c r="DD13" s="626">
        <v>793405</v>
      </c>
      <c r="DE13" s="621"/>
      <c r="DF13" s="621"/>
      <c r="DG13" s="621"/>
      <c r="DH13" s="621"/>
      <c r="DI13" s="621"/>
      <c r="DJ13" s="621"/>
      <c r="DK13" s="621"/>
      <c r="DL13" s="621"/>
      <c r="DM13" s="621"/>
      <c r="DN13" s="621"/>
      <c r="DO13" s="621"/>
      <c r="DP13" s="622"/>
      <c r="DQ13" s="626">
        <v>1073590</v>
      </c>
      <c r="DR13" s="621"/>
      <c r="DS13" s="621"/>
      <c r="DT13" s="621"/>
      <c r="DU13" s="621"/>
      <c r="DV13" s="621"/>
      <c r="DW13" s="621"/>
      <c r="DX13" s="621"/>
      <c r="DY13" s="621"/>
      <c r="DZ13" s="621"/>
      <c r="EA13" s="621"/>
      <c r="EB13" s="621"/>
      <c r="EC13" s="656"/>
    </row>
    <row r="14" spans="2:143" ht="11.25" customHeight="1" x14ac:dyDescent="0.15">
      <c r="B14" s="617" t="s">
        <v>238</v>
      </c>
      <c r="C14" s="618"/>
      <c r="D14" s="618"/>
      <c r="E14" s="618"/>
      <c r="F14" s="618"/>
      <c r="G14" s="618"/>
      <c r="H14" s="618"/>
      <c r="I14" s="618"/>
      <c r="J14" s="618"/>
      <c r="K14" s="618"/>
      <c r="L14" s="618"/>
      <c r="M14" s="618"/>
      <c r="N14" s="618"/>
      <c r="O14" s="618"/>
      <c r="P14" s="618"/>
      <c r="Q14" s="619"/>
      <c r="R14" s="620" t="s">
        <v>111</v>
      </c>
      <c r="S14" s="621"/>
      <c r="T14" s="621"/>
      <c r="U14" s="621"/>
      <c r="V14" s="621"/>
      <c r="W14" s="621"/>
      <c r="X14" s="621"/>
      <c r="Y14" s="622"/>
      <c r="Z14" s="673" t="s">
        <v>111</v>
      </c>
      <c r="AA14" s="673"/>
      <c r="AB14" s="673"/>
      <c r="AC14" s="673"/>
      <c r="AD14" s="674" t="s">
        <v>111</v>
      </c>
      <c r="AE14" s="674"/>
      <c r="AF14" s="674"/>
      <c r="AG14" s="674"/>
      <c r="AH14" s="674"/>
      <c r="AI14" s="674"/>
      <c r="AJ14" s="674"/>
      <c r="AK14" s="674"/>
      <c r="AL14" s="643" t="s">
        <v>111</v>
      </c>
      <c r="AM14" s="675"/>
      <c r="AN14" s="675"/>
      <c r="AO14" s="676"/>
      <c r="AP14" s="617" t="s">
        <v>239</v>
      </c>
      <c r="AQ14" s="618"/>
      <c r="AR14" s="618"/>
      <c r="AS14" s="618"/>
      <c r="AT14" s="618"/>
      <c r="AU14" s="618"/>
      <c r="AV14" s="618"/>
      <c r="AW14" s="618"/>
      <c r="AX14" s="618"/>
      <c r="AY14" s="618"/>
      <c r="AZ14" s="618"/>
      <c r="BA14" s="618"/>
      <c r="BB14" s="618"/>
      <c r="BC14" s="618"/>
      <c r="BD14" s="618"/>
      <c r="BE14" s="618"/>
      <c r="BF14" s="619"/>
      <c r="BG14" s="620">
        <v>124322</v>
      </c>
      <c r="BH14" s="621"/>
      <c r="BI14" s="621"/>
      <c r="BJ14" s="621"/>
      <c r="BK14" s="621"/>
      <c r="BL14" s="621"/>
      <c r="BM14" s="621"/>
      <c r="BN14" s="622"/>
      <c r="BO14" s="673">
        <v>1.8</v>
      </c>
      <c r="BP14" s="673"/>
      <c r="BQ14" s="673"/>
      <c r="BR14" s="673"/>
      <c r="BS14" s="626" t="s">
        <v>111</v>
      </c>
      <c r="BT14" s="621"/>
      <c r="BU14" s="621"/>
      <c r="BV14" s="621"/>
      <c r="BW14" s="621"/>
      <c r="BX14" s="621"/>
      <c r="BY14" s="621"/>
      <c r="BZ14" s="621"/>
      <c r="CA14" s="621"/>
      <c r="CB14" s="656"/>
      <c r="CD14" s="657" t="s">
        <v>240</v>
      </c>
      <c r="CE14" s="654"/>
      <c r="CF14" s="654"/>
      <c r="CG14" s="654"/>
      <c r="CH14" s="654"/>
      <c r="CI14" s="654"/>
      <c r="CJ14" s="654"/>
      <c r="CK14" s="654"/>
      <c r="CL14" s="654"/>
      <c r="CM14" s="654"/>
      <c r="CN14" s="654"/>
      <c r="CO14" s="654"/>
      <c r="CP14" s="654"/>
      <c r="CQ14" s="655"/>
      <c r="CR14" s="620">
        <v>843026</v>
      </c>
      <c r="CS14" s="621"/>
      <c r="CT14" s="621"/>
      <c r="CU14" s="621"/>
      <c r="CV14" s="621"/>
      <c r="CW14" s="621"/>
      <c r="CX14" s="621"/>
      <c r="CY14" s="622"/>
      <c r="CZ14" s="673">
        <v>4.3</v>
      </c>
      <c r="DA14" s="673"/>
      <c r="DB14" s="673"/>
      <c r="DC14" s="673"/>
      <c r="DD14" s="626">
        <v>194130</v>
      </c>
      <c r="DE14" s="621"/>
      <c r="DF14" s="621"/>
      <c r="DG14" s="621"/>
      <c r="DH14" s="621"/>
      <c r="DI14" s="621"/>
      <c r="DJ14" s="621"/>
      <c r="DK14" s="621"/>
      <c r="DL14" s="621"/>
      <c r="DM14" s="621"/>
      <c r="DN14" s="621"/>
      <c r="DO14" s="621"/>
      <c r="DP14" s="622"/>
      <c r="DQ14" s="626">
        <v>650741</v>
      </c>
      <c r="DR14" s="621"/>
      <c r="DS14" s="621"/>
      <c r="DT14" s="621"/>
      <c r="DU14" s="621"/>
      <c r="DV14" s="621"/>
      <c r="DW14" s="621"/>
      <c r="DX14" s="621"/>
      <c r="DY14" s="621"/>
      <c r="DZ14" s="621"/>
      <c r="EA14" s="621"/>
      <c r="EB14" s="621"/>
      <c r="EC14" s="656"/>
    </row>
    <row r="15" spans="2:143" ht="11.25" customHeight="1" x14ac:dyDescent="0.15">
      <c r="B15" s="617" t="s">
        <v>241</v>
      </c>
      <c r="C15" s="618"/>
      <c r="D15" s="618"/>
      <c r="E15" s="618"/>
      <c r="F15" s="618"/>
      <c r="G15" s="618"/>
      <c r="H15" s="618"/>
      <c r="I15" s="618"/>
      <c r="J15" s="618"/>
      <c r="K15" s="618"/>
      <c r="L15" s="618"/>
      <c r="M15" s="618"/>
      <c r="N15" s="618"/>
      <c r="O15" s="618"/>
      <c r="P15" s="618"/>
      <c r="Q15" s="619"/>
      <c r="R15" s="620">
        <v>43681</v>
      </c>
      <c r="S15" s="621"/>
      <c r="T15" s="621"/>
      <c r="U15" s="621"/>
      <c r="V15" s="621"/>
      <c r="W15" s="621"/>
      <c r="X15" s="621"/>
      <c r="Y15" s="622"/>
      <c r="Z15" s="673">
        <v>0.2</v>
      </c>
      <c r="AA15" s="673"/>
      <c r="AB15" s="673"/>
      <c r="AC15" s="673"/>
      <c r="AD15" s="674">
        <v>43681</v>
      </c>
      <c r="AE15" s="674"/>
      <c r="AF15" s="674"/>
      <c r="AG15" s="674"/>
      <c r="AH15" s="674"/>
      <c r="AI15" s="674"/>
      <c r="AJ15" s="674"/>
      <c r="AK15" s="674"/>
      <c r="AL15" s="643">
        <v>0.4</v>
      </c>
      <c r="AM15" s="675"/>
      <c r="AN15" s="675"/>
      <c r="AO15" s="676"/>
      <c r="AP15" s="617" t="s">
        <v>242</v>
      </c>
      <c r="AQ15" s="618"/>
      <c r="AR15" s="618"/>
      <c r="AS15" s="618"/>
      <c r="AT15" s="618"/>
      <c r="AU15" s="618"/>
      <c r="AV15" s="618"/>
      <c r="AW15" s="618"/>
      <c r="AX15" s="618"/>
      <c r="AY15" s="618"/>
      <c r="AZ15" s="618"/>
      <c r="BA15" s="618"/>
      <c r="BB15" s="618"/>
      <c r="BC15" s="618"/>
      <c r="BD15" s="618"/>
      <c r="BE15" s="618"/>
      <c r="BF15" s="619"/>
      <c r="BG15" s="620">
        <v>389335</v>
      </c>
      <c r="BH15" s="621"/>
      <c r="BI15" s="621"/>
      <c r="BJ15" s="621"/>
      <c r="BK15" s="621"/>
      <c r="BL15" s="621"/>
      <c r="BM15" s="621"/>
      <c r="BN15" s="622"/>
      <c r="BO15" s="673">
        <v>5.7</v>
      </c>
      <c r="BP15" s="673"/>
      <c r="BQ15" s="673"/>
      <c r="BR15" s="673"/>
      <c r="BS15" s="626" t="s">
        <v>111</v>
      </c>
      <c r="BT15" s="621"/>
      <c r="BU15" s="621"/>
      <c r="BV15" s="621"/>
      <c r="BW15" s="621"/>
      <c r="BX15" s="621"/>
      <c r="BY15" s="621"/>
      <c r="BZ15" s="621"/>
      <c r="CA15" s="621"/>
      <c r="CB15" s="656"/>
      <c r="CD15" s="657" t="s">
        <v>243</v>
      </c>
      <c r="CE15" s="654"/>
      <c r="CF15" s="654"/>
      <c r="CG15" s="654"/>
      <c r="CH15" s="654"/>
      <c r="CI15" s="654"/>
      <c r="CJ15" s="654"/>
      <c r="CK15" s="654"/>
      <c r="CL15" s="654"/>
      <c r="CM15" s="654"/>
      <c r="CN15" s="654"/>
      <c r="CO15" s="654"/>
      <c r="CP15" s="654"/>
      <c r="CQ15" s="655"/>
      <c r="CR15" s="620">
        <v>2480671</v>
      </c>
      <c r="CS15" s="621"/>
      <c r="CT15" s="621"/>
      <c r="CU15" s="621"/>
      <c r="CV15" s="621"/>
      <c r="CW15" s="621"/>
      <c r="CX15" s="621"/>
      <c r="CY15" s="622"/>
      <c r="CZ15" s="673">
        <v>12.7</v>
      </c>
      <c r="DA15" s="673"/>
      <c r="DB15" s="673"/>
      <c r="DC15" s="673"/>
      <c r="DD15" s="626">
        <v>608227</v>
      </c>
      <c r="DE15" s="621"/>
      <c r="DF15" s="621"/>
      <c r="DG15" s="621"/>
      <c r="DH15" s="621"/>
      <c r="DI15" s="621"/>
      <c r="DJ15" s="621"/>
      <c r="DK15" s="621"/>
      <c r="DL15" s="621"/>
      <c r="DM15" s="621"/>
      <c r="DN15" s="621"/>
      <c r="DO15" s="621"/>
      <c r="DP15" s="622"/>
      <c r="DQ15" s="626">
        <v>1890220</v>
      </c>
      <c r="DR15" s="621"/>
      <c r="DS15" s="621"/>
      <c r="DT15" s="621"/>
      <c r="DU15" s="621"/>
      <c r="DV15" s="621"/>
      <c r="DW15" s="621"/>
      <c r="DX15" s="621"/>
      <c r="DY15" s="621"/>
      <c r="DZ15" s="621"/>
      <c r="EA15" s="621"/>
      <c r="EB15" s="621"/>
      <c r="EC15" s="656"/>
    </row>
    <row r="16" spans="2:143" ht="11.25" customHeight="1" x14ac:dyDescent="0.15">
      <c r="B16" s="617" t="s">
        <v>244</v>
      </c>
      <c r="C16" s="618"/>
      <c r="D16" s="618"/>
      <c r="E16" s="618"/>
      <c r="F16" s="618"/>
      <c r="G16" s="618"/>
      <c r="H16" s="618"/>
      <c r="I16" s="618"/>
      <c r="J16" s="618"/>
      <c r="K16" s="618"/>
      <c r="L16" s="618"/>
      <c r="M16" s="618"/>
      <c r="N16" s="618"/>
      <c r="O16" s="618"/>
      <c r="P16" s="618"/>
      <c r="Q16" s="619"/>
      <c r="R16" s="620">
        <v>3189384</v>
      </c>
      <c r="S16" s="621"/>
      <c r="T16" s="621"/>
      <c r="U16" s="621"/>
      <c r="V16" s="621"/>
      <c r="W16" s="621"/>
      <c r="X16" s="621"/>
      <c r="Y16" s="622"/>
      <c r="Z16" s="673">
        <v>15.7</v>
      </c>
      <c r="AA16" s="673"/>
      <c r="AB16" s="673"/>
      <c r="AC16" s="673"/>
      <c r="AD16" s="674">
        <v>2912872</v>
      </c>
      <c r="AE16" s="674"/>
      <c r="AF16" s="674"/>
      <c r="AG16" s="674"/>
      <c r="AH16" s="674"/>
      <c r="AI16" s="674"/>
      <c r="AJ16" s="674"/>
      <c r="AK16" s="674"/>
      <c r="AL16" s="643">
        <v>26.3</v>
      </c>
      <c r="AM16" s="675"/>
      <c r="AN16" s="675"/>
      <c r="AO16" s="676"/>
      <c r="AP16" s="617" t="s">
        <v>245</v>
      </c>
      <c r="AQ16" s="618"/>
      <c r="AR16" s="618"/>
      <c r="AS16" s="618"/>
      <c r="AT16" s="618"/>
      <c r="AU16" s="618"/>
      <c r="AV16" s="618"/>
      <c r="AW16" s="618"/>
      <c r="AX16" s="618"/>
      <c r="AY16" s="618"/>
      <c r="AZ16" s="618"/>
      <c r="BA16" s="618"/>
      <c r="BB16" s="618"/>
      <c r="BC16" s="618"/>
      <c r="BD16" s="618"/>
      <c r="BE16" s="618"/>
      <c r="BF16" s="619"/>
      <c r="BG16" s="620" t="s">
        <v>111</v>
      </c>
      <c r="BH16" s="621"/>
      <c r="BI16" s="621"/>
      <c r="BJ16" s="621"/>
      <c r="BK16" s="621"/>
      <c r="BL16" s="621"/>
      <c r="BM16" s="621"/>
      <c r="BN16" s="622"/>
      <c r="BO16" s="673" t="s">
        <v>111</v>
      </c>
      <c r="BP16" s="673"/>
      <c r="BQ16" s="673"/>
      <c r="BR16" s="673"/>
      <c r="BS16" s="626" t="s">
        <v>111</v>
      </c>
      <c r="BT16" s="621"/>
      <c r="BU16" s="621"/>
      <c r="BV16" s="621"/>
      <c r="BW16" s="621"/>
      <c r="BX16" s="621"/>
      <c r="BY16" s="621"/>
      <c r="BZ16" s="621"/>
      <c r="CA16" s="621"/>
      <c r="CB16" s="656"/>
      <c r="CD16" s="657" t="s">
        <v>246</v>
      </c>
      <c r="CE16" s="654"/>
      <c r="CF16" s="654"/>
      <c r="CG16" s="654"/>
      <c r="CH16" s="654"/>
      <c r="CI16" s="654"/>
      <c r="CJ16" s="654"/>
      <c r="CK16" s="654"/>
      <c r="CL16" s="654"/>
      <c r="CM16" s="654"/>
      <c r="CN16" s="654"/>
      <c r="CO16" s="654"/>
      <c r="CP16" s="654"/>
      <c r="CQ16" s="655"/>
      <c r="CR16" s="620">
        <v>1534</v>
      </c>
      <c r="CS16" s="621"/>
      <c r="CT16" s="621"/>
      <c r="CU16" s="621"/>
      <c r="CV16" s="621"/>
      <c r="CW16" s="621"/>
      <c r="CX16" s="621"/>
      <c r="CY16" s="622"/>
      <c r="CZ16" s="673">
        <v>0</v>
      </c>
      <c r="DA16" s="673"/>
      <c r="DB16" s="673"/>
      <c r="DC16" s="673"/>
      <c r="DD16" s="626" t="s">
        <v>111</v>
      </c>
      <c r="DE16" s="621"/>
      <c r="DF16" s="621"/>
      <c r="DG16" s="621"/>
      <c r="DH16" s="621"/>
      <c r="DI16" s="621"/>
      <c r="DJ16" s="621"/>
      <c r="DK16" s="621"/>
      <c r="DL16" s="621"/>
      <c r="DM16" s="621"/>
      <c r="DN16" s="621"/>
      <c r="DO16" s="621"/>
      <c r="DP16" s="622"/>
      <c r="DQ16" s="626">
        <v>1534</v>
      </c>
      <c r="DR16" s="621"/>
      <c r="DS16" s="621"/>
      <c r="DT16" s="621"/>
      <c r="DU16" s="621"/>
      <c r="DV16" s="621"/>
      <c r="DW16" s="621"/>
      <c r="DX16" s="621"/>
      <c r="DY16" s="621"/>
      <c r="DZ16" s="621"/>
      <c r="EA16" s="621"/>
      <c r="EB16" s="621"/>
      <c r="EC16" s="656"/>
    </row>
    <row r="17" spans="2:133" ht="11.25" customHeight="1" x14ac:dyDescent="0.15">
      <c r="B17" s="617" t="s">
        <v>247</v>
      </c>
      <c r="C17" s="618"/>
      <c r="D17" s="618"/>
      <c r="E17" s="618"/>
      <c r="F17" s="618"/>
      <c r="G17" s="618"/>
      <c r="H17" s="618"/>
      <c r="I17" s="618"/>
      <c r="J17" s="618"/>
      <c r="K17" s="618"/>
      <c r="L17" s="618"/>
      <c r="M17" s="618"/>
      <c r="N17" s="618"/>
      <c r="O17" s="618"/>
      <c r="P17" s="618"/>
      <c r="Q17" s="619"/>
      <c r="R17" s="620">
        <v>2912872</v>
      </c>
      <c r="S17" s="621"/>
      <c r="T17" s="621"/>
      <c r="U17" s="621"/>
      <c r="V17" s="621"/>
      <c r="W17" s="621"/>
      <c r="X17" s="621"/>
      <c r="Y17" s="622"/>
      <c r="Z17" s="673">
        <v>14.4</v>
      </c>
      <c r="AA17" s="673"/>
      <c r="AB17" s="673"/>
      <c r="AC17" s="673"/>
      <c r="AD17" s="674">
        <v>2912872</v>
      </c>
      <c r="AE17" s="674"/>
      <c r="AF17" s="674"/>
      <c r="AG17" s="674"/>
      <c r="AH17" s="674"/>
      <c r="AI17" s="674"/>
      <c r="AJ17" s="674"/>
      <c r="AK17" s="674"/>
      <c r="AL17" s="643">
        <v>26.3</v>
      </c>
      <c r="AM17" s="675"/>
      <c r="AN17" s="675"/>
      <c r="AO17" s="676"/>
      <c r="AP17" s="617" t="s">
        <v>248</v>
      </c>
      <c r="AQ17" s="618"/>
      <c r="AR17" s="618"/>
      <c r="AS17" s="618"/>
      <c r="AT17" s="618"/>
      <c r="AU17" s="618"/>
      <c r="AV17" s="618"/>
      <c r="AW17" s="618"/>
      <c r="AX17" s="618"/>
      <c r="AY17" s="618"/>
      <c r="AZ17" s="618"/>
      <c r="BA17" s="618"/>
      <c r="BB17" s="618"/>
      <c r="BC17" s="618"/>
      <c r="BD17" s="618"/>
      <c r="BE17" s="618"/>
      <c r="BF17" s="619"/>
      <c r="BG17" s="620" t="s">
        <v>111</v>
      </c>
      <c r="BH17" s="621"/>
      <c r="BI17" s="621"/>
      <c r="BJ17" s="621"/>
      <c r="BK17" s="621"/>
      <c r="BL17" s="621"/>
      <c r="BM17" s="621"/>
      <c r="BN17" s="622"/>
      <c r="BO17" s="673" t="s">
        <v>111</v>
      </c>
      <c r="BP17" s="673"/>
      <c r="BQ17" s="673"/>
      <c r="BR17" s="673"/>
      <c r="BS17" s="626" t="s">
        <v>111</v>
      </c>
      <c r="BT17" s="621"/>
      <c r="BU17" s="621"/>
      <c r="BV17" s="621"/>
      <c r="BW17" s="621"/>
      <c r="BX17" s="621"/>
      <c r="BY17" s="621"/>
      <c r="BZ17" s="621"/>
      <c r="CA17" s="621"/>
      <c r="CB17" s="656"/>
      <c r="CD17" s="657" t="s">
        <v>249</v>
      </c>
      <c r="CE17" s="654"/>
      <c r="CF17" s="654"/>
      <c r="CG17" s="654"/>
      <c r="CH17" s="654"/>
      <c r="CI17" s="654"/>
      <c r="CJ17" s="654"/>
      <c r="CK17" s="654"/>
      <c r="CL17" s="654"/>
      <c r="CM17" s="654"/>
      <c r="CN17" s="654"/>
      <c r="CO17" s="654"/>
      <c r="CP17" s="654"/>
      <c r="CQ17" s="655"/>
      <c r="CR17" s="620">
        <v>1304000</v>
      </c>
      <c r="CS17" s="621"/>
      <c r="CT17" s="621"/>
      <c r="CU17" s="621"/>
      <c r="CV17" s="621"/>
      <c r="CW17" s="621"/>
      <c r="CX17" s="621"/>
      <c r="CY17" s="622"/>
      <c r="CZ17" s="673">
        <v>6.7</v>
      </c>
      <c r="DA17" s="673"/>
      <c r="DB17" s="673"/>
      <c r="DC17" s="673"/>
      <c r="DD17" s="626" t="s">
        <v>111</v>
      </c>
      <c r="DE17" s="621"/>
      <c r="DF17" s="621"/>
      <c r="DG17" s="621"/>
      <c r="DH17" s="621"/>
      <c r="DI17" s="621"/>
      <c r="DJ17" s="621"/>
      <c r="DK17" s="621"/>
      <c r="DL17" s="621"/>
      <c r="DM17" s="621"/>
      <c r="DN17" s="621"/>
      <c r="DO17" s="621"/>
      <c r="DP17" s="622"/>
      <c r="DQ17" s="626">
        <v>1260983</v>
      </c>
      <c r="DR17" s="621"/>
      <c r="DS17" s="621"/>
      <c r="DT17" s="621"/>
      <c r="DU17" s="621"/>
      <c r="DV17" s="621"/>
      <c r="DW17" s="621"/>
      <c r="DX17" s="621"/>
      <c r="DY17" s="621"/>
      <c r="DZ17" s="621"/>
      <c r="EA17" s="621"/>
      <c r="EB17" s="621"/>
      <c r="EC17" s="656"/>
    </row>
    <row r="18" spans="2:133" ht="11.25" customHeight="1" x14ac:dyDescent="0.15">
      <c r="B18" s="617" t="s">
        <v>250</v>
      </c>
      <c r="C18" s="618"/>
      <c r="D18" s="618"/>
      <c r="E18" s="618"/>
      <c r="F18" s="618"/>
      <c r="G18" s="618"/>
      <c r="H18" s="618"/>
      <c r="I18" s="618"/>
      <c r="J18" s="618"/>
      <c r="K18" s="618"/>
      <c r="L18" s="618"/>
      <c r="M18" s="618"/>
      <c r="N18" s="618"/>
      <c r="O18" s="618"/>
      <c r="P18" s="618"/>
      <c r="Q18" s="619"/>
      <c r="R18" s="620">
        <v>276512</v>
      </c>
      <c r="S18" s="621"/>
      <c r="T18" s="621"/>
      <c r="U18" s="621"/>
      <c r="V18" s="621"/>
      <c r="W18" s="621"/>
      <c r="X18" s="621"/>
      <c r="Y18" s="622"/>
      <c r="Z18" s="673">
        <v>1.4</v>
      </c>
      <c r="AA18" s="673"/>
      <c r="AB18" s="673"/>
      <c r="AC18" s="673"/>
      <c r="AD18" s="674" t="s">
        <v>111</v>
      </c>
      <c r="AE18" s="674"/>
      <c r="AF18" s="674"/>
      <c r="AG18" s="674"/>
      <c r="AH18" s="674"/>
      <c r="AI18" s="674"/>
      <c r="AJ18" s="674"/>
      <c r="AK18" s="674"/>
      <c r="AL18" s="643" t="s">
        <v>111</v>
      </c>
      <c r="AM18" s="675"/>
      <c r="AN18" s="675"/>
      <c r="AO18" s="676"/>
      <c r="AP18" s="617" t="s">
        <v>251</v>
      </c>
      <c r="AQ18" s="618"/>
      <c r="AR18" s="618"/>
      <c r="AS18" s="618"/>
      <c r="AT18" s="618"/>
      <c r="AU18" s="618"/>
      <c r="AV18" s="618"/>
      <c r="AW18" s="618"/>
      <c r="AX18" s="618"/>
      <c r="AY18" s="618"/>
      <c r="AZ18" s="618"/>
      <c r="BA18" s="618"/>
      <c r="BB18" s="618"/>
      <c r="BC18" s="618"/>
      <c r="BD18" s="618"/>
      <c r="BE18" s="618"/>
      <c r="BF18" s="619"/>
      <c r="BG18" s="620" t="s">
        <v>111</v>
      </c>
      <c r="BH18" s="621"/>
      <c r="BI18" s="621"/>
      <c r="BJ18" s="621"/>
      <c r="BK18" s="621"/>
      <c r="BL18" s="621"/>
      <c r="BM18" s="621"/>
      <c r="BN18" s="622"/>
      <c r="BO18" s="673" t="s">
        <v>111</v>
      </c>
      <c r="BP18" s="673"/>
      <c r="BQ18" s="673"/>
      <c r="BR18" s="673"/>
      <c r="BS18" s="626" t="s">
        <v>111</v>
      </c>
      <c r="BT18" s="621"/>
      <c r="BU18" s="621"/>
      <c r="BV18" s="621"/>
      <c r="BW18" s="621"/>
      <c r="BX18" s="621"/>
      <c r="BY18" s="621"/>
      <c r="BZ18" s="621"/>
      <c r="CA18" s="621"/>
      <c r="CB18" s="656"/>
      <c r="CD18" s="657" t="s">
        <v>252</v>
      </c>
      <c r="CE18" s="654"/>
      <c r="CF18" s="654"/>
      <c r="CG18" s="654"/>
      <c r="CH18" s="654"/>
      <c r="CI18" s="654"/>
      <c r="CJ18" s="654"/>
      <c r="CK18" s="654"/>
      <c r="CL18" s="654"/>
      <c r="CM18" s="654"/>
      <c r="CN18" s="654"/>
      <c r="CO18" s="654"/>
      <c r="CP18" s="654"/>
      <c r="CQ18" s="655"/>
      <c r="CR18" s="620" t="s">
        <v>111</v>
      </c>
      <c r="CS18" s="621"/>
      <c r="CT18" s="621"/>
      <c r="CU18" s="621"/>
      <c r="CV18" s="621"/>
      <c r="CW18" s="621"/>
      <c r="CX18" s="621"/>
      <c r="CY18" s="622"/>
      <c r="CZ18" s="673" t="s">
        <v>111</v>
      </c>
      <c r="DA18" s="673"/>
      <c r="DB18" s="673"/>
      <c r="DC18" s="673"/>
      <c r="DD18" s="626" t="s">
        <v>111</v>
      </c>
      <c r="DE18" s="621"/>
      <c r="DF18" s="621"/>
      <c r="DG18" s="621"/>
      <c r="DH18" s="621"/>
      <c r="DI18" s="621"/>
      <c r="DJ18" s="621"/>
      <c r="DK18" s="621"/>
      <c r="DL18" s="621"/>
      <c r="DM18" s="621"/>
      <c r="DN18" s="621"/>
      <c r="DO18" s="621"/>
      <c r="DP18" s="622"/>
      <c r="DQ18" s="626" t="s">
        <v>111</v>
      </c>
      <c r="DR18" s="621"/>
      <c r="DS18" s="621"/>
      <c r="DT18" s="621"/>
      <c r="DU18" s="621"/>
      <c r="DV18" s="621"/>
      <c r="DW18" s="621"/>
      <c r="DX18" s="621"/>
      <c r="DY18" s="621"/>
      <c r="DZ18" s="621"/>
      <c r="EA18" s="621"/>
      <c r="EB18" s="621"/>
      <c r="EC18" s="656"/>
    </row>
    <row r="19" spans="2:133" ht="11.25" customHeight="1" x14ac:dyDescent="0.15">
      <c r="B19" s="617" t="s">
        <v>253</v>
      </c>
      <c r="C19" s="618"/>
      <c r="D19" s="618"/>
      <c r="E19" s="618"/>
      <c r="F19" s="618"/>
      <c r="G19" s="618"/>
      <c r="H19" s="618"/>
      <c r="I19" s="618"/>
      <c r="J19" s="618"/>
      <c r="K19" s="618"/>
      <c r="L19" s="618"/>
      <c r="M19" s="618"/>
      <c r="N19" s="618"/>
      <c r="O19" s="618"/>
      <c r="P19" s="618"/>
      <c r="Q19" s="619"/>
      <c r="R19" s="620" t="s">
        <v>111</v>
      </c>
      <c r="S19" s="621"/>
      <c r="T19" s="621"/>
      <c r="U19" s="621"/>
      <c r="V19" s="621"/>
      <c r="W19" s="621"/>
      <c r="X19" s="621"/>
      <c r="Y19" s="622"/>
      <c r="Z19" s="673" t="s">
        <v>111</v>
      </c>
      <c r="AA19" s="673"/>
      <c r="AB19" s="673"/>
      <c r="AC19" s="673"/>
      <c r="AD19" s="674" t="s">
        <v>111</v>
      </c>
      <c r="AE19" s="674"/>
      <c r="AF19" s="674"/>
      <c r="AG19" s="674"/>
      <c r="AH19" s="674"/>
      <c r="AI19" s="674"/>
      <c r="AJ19" s="674"/>
      <c r="AK19" s="674"/>
      <c r="AL19" s="643" t="s">
        <v>111</v>
      </c>
      <c r="AM19" s="675"/>
      <c r="AN19" s="675"/>
      <c r="AO19" s="676"/>
      <c r="AP19" s="617" t="s">
        <v>254</v>
      </c>
      <c r="AQ19" s="618"/>
      <c r="AR19" s="618"/>
      <c r="AS19" s="618"/>
      <c r="AT19" s="618"/>
      <c r="AU19" s="618"/>
      <c r="AV19" s="618"/>
      <c r="AW19" s="618"/>
      <c r="AX19" s="618"/>
      <c r="AY19" s="618"/>
      <c r="AZ19" s="618"/>
      <c r="BA19" s="618"/>
      <c r="BB19" s="618"/>
      <c r="BC19" s="618"/>
      <c r="BD19" s="618"/>
      <c r="BE19" s="618"/>
      <c r="BF19" s="619"/>
      <c r="BG19" s="620">
        <v>54</v>
      </c>
      <c r="BH19" s="621"/>
      <c r="BI19" s="621"/>
      <c r="BJ19" s="621"/>
      <c r="BK19" s="621"/>
      <c r="BL19" s="621"/>
      <c r="BM19" s="621"/>
      <c r="BN19" s="622"/>
      <c r="BO19" s="673">
        <v>0</v>
      </c>
      <c r="BP19" s="673"/>
      <c r="BQ19" s="673"/>
      <c r="BR19" s="673"/>
      <c r="BS19" s="626" t="s">
        <v>111</v>
      </c>
      <c r="BT19" s="621"/>
      <c r="BU19" s="621"/>
      <c r="BV19" s="621"/>
      <c r="BW19" s="621"/>
      <c r="BX19" s="621"/>
      <c r="BY19" s="621"/>
      <c r="BZ19" s="621"/>
      <c r="CA19" s="621"/>
      <c r="CB19" s="656"/>
      <c r="CD19" s="657" t="s">
        <v>255</v>
      </c>
      <c r="CE19" s="654"/>
      <c r="CF19" s="654"/>
      <c r="CG19" s="654"/>
      <c r="CH19" s="654"/>
      <c r="CI19" s="654"/>
      <c r="CJ19" s="654"/>
      <c r="CK19" s="654"/>
      <c r="CL19" s="654"/>
      <c r="CM19" s="654"/>
      <c r="CN19" s="654"/>
      <c r="CO19" s="654"/>
      <c r="CP19" s="654"/>
      <c r="CQ19" s="655"/>
      <c r="CR19" s="620" t="s">
        <v>111</v>
      </c>
      <c r="CS19" s="621"/>
      <c r="CT19" s="621"/>
      <c r="CU19" s="621"/>
      <c r="CV19" s="621"/>
      <c r="CW19" s="621"/>
      <c r="CX19" s="621"/>
      <c r="CY19" s="622"/>
      <c r="CZ19" s="673" t="s">
        <v>111</v>
      </c>
      <c r="DA19" s="673"/>
      <c r="DB19" s="673"/>
      <c r="DC19" s="673"/>
      <c r="DD19" s="626" t="s">
        <v>111</v>
      </c>
      <c r="DE19" s="621"/>
      <c r="DF19" s="621"/>
      <c r="DG19" s="621"/>
      <c r="DH19" s="621"/>
      <c r="DI19" s="621"/>
      <c r="DJ19" s="621"/>
      <c r="DK19" s="621"/>
      <c r="DL19" s="621"/>
      <c r="DM19" s="621"/>
      <c r="DN19" s="621"/>
      <c r="DO19" s="621"/>
      <c r="DP19" s="622"/>
      <c r="DQ19" s="626" t="s">
        <v>111</v>
      </c>
      <c r="DR19" s="621"/>
      <c r="DS19" s="621"/>
      <c r="DT19" s="621"/>
      <c r="DU19" s="621"/>
      <c r="DV19" s="621"/>
      <c r="DW19" s="621"/>
      <c r="DX19" s="621"/>
      <c r="DY19" s="621"/>
      <c r="DZ19" s="621"/>
      <c r="EA19" s="621"/>
      <c r="EB19" s="621"/>
      <c r="EC19" s="656"/>
    </row>
    <row r="20" spans="2:133" ht="11.25" customHeight="1" x14ac:dyDescent="0.15">
      <c r="B20" s="617" t="s">
        <v>256</v>
      </c>
      <c r="C20" s="618"/>
      <c r="D20" s="618"/>
      <c r="E20" s="618"/>
      <c r="F20" s="618"/>
      <c r="G20" s="618"/>
      <c r="H20" s="618"/>
      <c r="I20" s="618"/>
      <c r="J20" s="618"/>
      <c r="K20" s="618"/>
      <c r="L20" s="618"/>
      <c r="M20" s="618"/>
      <c r="N20" s="618"/>
      <c r="O20" s="618"/>
      <c r="P20" s="618"/>
      <c r="Q20" s="619"/>
      <c r="R20" s="620">
        <v>11302705</v>
      </c>
      <c r="S20" s="621"/>
      <c r="T20" s="621"/>
      <c r="U20" s="621"/>
      <c r="V20" s="621"/>
      <c r="W20" s="621"/>
      <c r="X20" s="621"/>
      <c r="Y20" s="622"/>
      <c r="Z20" s="673">
        <v>55.8</v>
      </c>
      <c r="AA20" s="673"/>
      <c r="AB20" s="673"/>
      <c r="AC20" s="673"/>
      <c r="AD20" s="674">
        <v>11026193</v>
      </c>
      <c r="AE20" s="674"/>
      <c r="AF20" s="674"/>
      <c r="AG20" s="674"/>
      <c r="AH20" s="674"/>
      <c r="AI20" s="674"/>
      <c r="AJ20" s="674"/>
      <c r="AK20" s="674"/>
      <c r="AL20" s="643">
        <v>99.6</v>
      </c>
      <c r="AM20" s="675"/>
      <c r="AN20" s="675"/>
      <c r="AO20" s="676"/>
      <c r="AP20" s="617" t="s">
        <v>257</v>
      </c>
      <c r="AQ20" s="618"/>
      <c r="AR20" s="618"/>
      <c r="AS20" s="618"/>
      <c r="AT20" s="618"/>
      <c r="AU20" s="618"/>
      <c r="AV20" s="618"/>
      <c r="AW20" s="618"/>
      <c r="AX20" s="618"/>
      <c r="AY20" s="618"/>
      <c r="AZ20" s="618"/>
      <c r="BA20" s="618"/>
      <c r="BB20" s="618"/>
      <c r="BC20" s="618"/>
      <c r="BD20" s="618"/>
      <c r="BE20" s="618"/>
      <c r="BF20" s="619"/>
      <c r="BG20" s="620">
        <v>54</v>
      </c>
      <c r="BH20" s="621"/>
      <c r="BI20" s="621"/>
      <c r="BJ20" s="621"/>
      <c r="BK20" s="621"/>
      <c r="BL20" s="621"/>
      <c r="BM20" s="621"/>
      <c r="BN20" s="622"/>
      <c r="BO20" s="673">
        <v>0</v>
      </c>
      <c r="BP20" s="673"/>
      <c r="BQ20" s="673"/>
      <c r="BR20" s="673"/>
      <c r="BS20" s="626" t="s">
        <v>111</v>
      </c>
      <c r="BT20" s="621"/>
      <c r="BU20" s="621"/>
      <c r="BV20" s="621"/>
      <c r="BW20" s="621"/>
      <c r="BX20" s="621"/>
      <c r="BY20" s="621"/>
      <c r="BZ20" s="621"/>
      <c r="CA20" s="621"/>
      <c r="CB20" s="656"/>
      <c r="CD20" s="657" t="s">
        <v>258</v>
      </c>
      <c r="CE20" s="654"/>
      <c r="CF20" s="654"/>
      <c r="CG20" s="654"/>
      <c r="CH20" s="654"/>
      <c r="CI20" s="654"/>
      <c r="CJ20" s="654"/>
      <c r="CK20" s="654"/>
      <c r="CL20" s="654"/>
      <c r="CM20" s="654"/>
      <c r="CN20" s="654"/>
      <c r="CO20" s="654"/>
      <c r="CP20" s="654"/>
      <c r="CQ20" s="655"/>
      <c r="CR20" s="620">
        <v>19493371</v>
      </c>
      <c r="CS20" s="621"/>
      <c r="CT20" s="621"/>
      <c r="CU20" s="621"/>
      <c r="CV20" s="621"/>
      <c r="CW20" s="621"/>
      <c r="CX20" s="621"/>
      <c r="CY20" s="622"/>
      <c r="CZ20" s="673">
        <v>100</v>
      </c>
      <c r="DA20" s="673"/>
      <c r="DB20" s="673"/>
      <c r="DC20" s="673"/>
      <c r="DD20" s="626">
        <v>1805317</v>
      </c>
      <c r="DE20" s="621"/>
      <c r="DF20" s="621"/>
      <c r="DG20" s="621"/>
      <c r="DH20" s="621"/>
      <c r="DI20" s="621"/>
      <c r="DJ20" s="621"/>
      <c r="DK20" s="621"/>
      <c r="DL20" s="621"/>
      <c r="DM20" s="621"/>
      <c r="DN20" s="621"/>
      <c r="DO20" s="621"/>
      <c r="DP20" s="622"/>
      <c r="DQ20" s="626">
        <v>12745377</v>
      </c>
      <c r="DR20" s="621"/>
      <c r="DS20" s="621"/>
      <c r="DT20" s="621"/>
      <c r="DU20" s="621"/>
      <c r="DV20" s="621"/>
      <c r="DW20" s="621"/>
      <c r="DX20" s="621"/>
      <c r="DY20" s="621"/>
      <c r="DZ20" s="621"/>
      <c r="EA20" s="621"/>
      <c r="EB20" s="621"/>
      <c r="EC20" s="656"/>
    </row>
    <row r="21" spans="2:133" ht="11.25" customHeight="1" x14ac:dyDescent="0.15">
      <c r="B21" s="617" t="s">
        <v>259</v>
      </c>
      <c r="C21" s="618"/>
      <c r="D21" s="618"/>
      <c r="E21" s="618"/>
      <c r="F21" s="618"/>
      <c r="G21" s="618"/>
      <c r="H21" s="618"/>
      <c r="I21" s="618"/>
      <c r="J21" s="618"/>
      <c r="K21" s="618"/>
      <c r="L21" s="618"/>
      <c r="M21" s="618"/>
      <c r="N21" s="618"/>
      <c r="O21" s="618"/>
      <c r="P21" s="618"/>
      <c r="Q21" s="619"/>
      <c r="R21" s="620">
        <v>12232</v>
      </c>
      <c r="S21" s="621"/>
      <c r="T21" s="621"/>
      <c r="U21" s="621"/>
      <c r="V21" s="621"/>
      <c r="W21" s="621"/>
      <c r="X21" s="621"/>
      <c r="Y21" s="622"/>
      <c r="Z21" s="673">
        <v>0.1</v>
      </c>
      <c r="AA21" s="673"/>
      <c r="AB21" s="673"/>
      <c r="AC21" s="673"/>
      <c r="AD21" s="674">
        <v>12232</v>
      </c>
      <c r="AE21" s="674"/>
      <c r="AF21" s="674"/>
      <c r="AG21" s="674"/>
      <c r="AH21" s="674"/>
      <c r="AI21" s="674"/>
      <c r="AJ21" s="674"/>
      <c r="AK21" s="674"/>
      <c r="AL21" s="643">
        <v>0.1</v>
      </c>
      <c r="AM21" s="675"/>
      <c r="AN21" s="675"/>
      <c r="AO21" s="676"/>
      <c r="AP21" s="711" t="s">
        <v>260</v>
      </c>
      <c r="AQ21" s="721"/>
      <c r="AR21" s="721"/>
      <c r="AS21" s="721"/>
      <c r="AT21" s="721"/>
      <c r="AU21" s="721"/>
      <c r="AV21" s="721"/>
      <c r="AW21" s="721"/>
      <c r="AX21" s="721"/>
      <c r="AY21" s="721"/>
      <c r="AZ21" s="721"/>
      <c r="BA21" s="721"/>
      <c r="BB21" s="721"/>
      <c r="BC21" s="721"/>
      <c r="BD21" s="721"/>
      <c r="BE21" s="721"/>
      <c r="BF21" s="713"/>
      <c r="BG21" s="620">
        <v>54</v>
      </c>
      <c r="BH21" s="621"/>
      <c r="BI21" s="621"/>
      <c r="BJ21" s="621"/>
      <c r="BK21" s="621"/>
      <c r="BL21" s="621"/>
      <c r="BM21" s="621"/>
      <c r="BN21" s="622"/>
      <c r="BO21" s="673">
        <v>0</v>
      </c>
      <c r="BP21" s="673"/>
      <c r="BQ21" s="673"/>
      <c r="BR21" s="673"/>
      <c r="BS21" s="626" t="s">
        <v>111</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x14ac:dyDescent="0.15">
      <c r="B22" s="617" t="s">
        <v>261</v>
      </c>
      <c r="C22" s="618"/>
      <c r="D22" s="618"/>
      <c r="E22" s="618"/>
      <c r="F22" s="618"/>
      <c r="G22" s="618"/>
      <c r="H22" s="618"/>
      <c r="I22" s="618"/>
      <c r="J22" s="618"/>
      <c r="K22" s="618"/>
      <c r="L22" s="618"/>
      <c r="M22" s="618"/>
      <c r="N22" s="618"/>
      <c r="O22" s="618"/>
      <c r="P22" s="618"/>
      <c r="Q22" s="619"/>
      <c r="R22" s="620">
        <v>370237</v>
      </c>
      <c r="S22" s="621"/>
      <c r="T22" s="621"/>
      <c r="U22" s="621"/>
      <c r="V22" s="621"/>
      <c r="W22" s="621"/>
      <c r="X22" s="621"/>
      <c r="Y22" s="622"/>
      <c r="Z22" s="673">
        <v>1.8</v>
      </c>
      <c r="AA22" s="673"/>
      <c r="AB22" s="673"/>
      <c r="AC22" s="673"/>
      <c r="AD22" s="674" t="s">
        <v>111</v>
      </c>
      <c r="AE22" s="674"/>
      <c r="AF22" s="674"/>
      <c r="AG22" s="674"/>
      <c r="AH22" s="674"/>
      <c r="AI22" s="674"/>
      <c r="AJ22" s="674"/>
      <c r="AK22" s="674"/>
      <c r="AL22" s="643" t="s">
        <v>111</v>
      </c>
      <c r="AM22" s="675"/>
      <c r="AN22" s="675"/>
      <c r="AO22" s="676"/>
      <c r="AP22" s="711" t="s">
        <v>262</v>
      </c>
      <c r="AQ22" s="721"/>
      <c r="AR22" s="721"/>
      <c r="AS22" s="721"/>
      <c r="AT22" s="721"/>
      <c r="AU22" s="721"/>
      <c r="AV22" s="721"/>
      <c r="AW22" s="721"/>
      <c r="AX22" s="721"/>
      <c r="AY22" s="721"/>
      <c r="AZ22" s="721"/>
      <c r="BA22" s="721"/>
      <c r="BB22" s="721"/>
      <c r="BC22" s="721"/>
      <c r="BD22" s="721"/>
      <c r="BE22" s="721"/>
      <c r="BF22" s="713"/>
      <c r="BG22" s="620" t="s">
        <v>111</v>
      </c>
      <c r="BH22" s="621"/>
      <c r="BI22" s="621"/>
      <c r="BJ22" s="621"/>
      <c r="BK22" s="621"/>
      <c r="BL22" s="621"/>
      <c r="BM22" s="621"/>
      <c r="BN22" s="622"/>
      <c r="BO22" s="673" t="s">
        <v>111</v>
      </c>
      <c r="BP22" s="673"/>
      <c r="BQ22" s="673"/>
      <c r="BR22" s="673"/>
      <c r="BS22" s="626" t="s">
        <v>111</v>
      </c>
      <c r="BT22" s="621"/>
      <c r="BU22" s="621"/>
      <c r="BV22" s="621"/>
      <c r="BW22" s="621"/>
      <c r="BX22" s="621"/>
      <c r="BY22" s="621"/>
      <c r="BZ22" s="621"/>
      <c r="CA22" s="621"/>
      <c r="CB22" s="656"/>
      <c r="CD22" s="725" t="s">
        <v>263</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x14ac:dyDescent="0.15">
      <c r="B23" s="617" t="s">
        <v>264</v>
      </c>
      <c r="C23" s="618"/>
      <c r="D23" s="618"/>
      <c r="E23" s="618"/>
      <c r="F23" s="618"/>
      <c r="G23" s="618"/>
      <c r="H23" s="618"/>
      <c r="I23" s="618"/>
      <c r="J23" s="618"/>
      <c r="K23" s="618"/>
      <c r="L23" s="618"/>
      <c r="M23" s="618"/>
      <c r="N23" s="618"/>
      <c r="O23" s="618"/>
      <c r="P23" s="618"/>
      <c r="Q23" s="619"/>
      <c r="R23" s="620">
        <v>158613</v>
      </c>
      <c r="S23" s="621"/>
      <c r="T23" s="621"/>
      <c r="U23" s="621"/>
      <c r="V23" s="621"/>
      <c r="W23" s="621"/>
      <c r="X23" s="621"/>
      <c r="Y23" s="622"/>
      <c r="Z23" s="673">
        <v>0.8</v>
      </c>
      <c r="AA23" s="673"/>
      <c r="AB23" s="673"/>
      <c r="AC23" s="673"/>
      <c r="AD23" s="674">
        <v>16739</v>
      </c>
      <c r="AE23" s="674"/>
      <c r="AF23" s="674"/>
      <c r="AG23" s="674"/>
      <c r="AH23" s="674"/>
      <c r="AI23" s="674"/>
      <c r="AJ23" s="674"/>
      <c r="AK23" s="674"/>
      <c r="AL23" s="643">
        <v>0.2</v>
      </c>
      <c r="AM23" s="675"/>
      <c r="AN23" s="675"/>
      <c r="AO23" s="676"/>
      <c r="AP23" s="711" t="s">
        <v>265</v>
      </c>
      <c r="AQ23" s="721"/>
      <c r="AR23" s="721"/>
      <c r="AS23" s="721"/>
      <c r="AT23" s="721"/>
      <c r="AU23" s="721"/>
      <c r="AV23" s="721"/>
      <c r="AW23" s="721"/>
      <c r="AX23" s="721"/>
      <c r="AY23" s="721"/>
      <c r="AZ23" s="721"/>
      <c r="BA23" s="721"/>
      <c r="BB23" s="721"/>
      <c r="BC23" s="721"/>
      <c r="BD23" s="721"/>
      <c r="BE23" s="721"/>
      <c r="BF23" s="713"/>
      <c r="BG23" s="620" t="s">
        <v>111</v>
      </c>
      <c r="BH23" s="621"/>
      <c r="BI23" s="621"/>
      <c r="BJ23" s="621"/>
      <c r="BK23" s="621"/>
      <c r="BL23" s="621"/>
      <c r="BM23" s="621"/>
      <c r="BN23" s="622"/>
      <c r="BO23" s="673" t="s">
        <v>111</v>
      </c>
      <c r="BP23" s="673"/>
      <c r="BQ23" s="673"/>
      <c r="BR23" s="673"/>
      <c r="BS23" s="626" t="s">
        <v>111</v>
      </c>
      <c r="BT23" s="621"/>
      <c r="BU23" s="621"/>
      <c r="BV23" s="621"/>
      <c r="BW23" s="621"/>
      <c r="BX23" s="621"/>
      <c r="BY23" s="621"/>
      <c r="BZ23" s="621"/>
      <c r="CA23" s="621"/>
      <c r="CB23" s="656"/>
      <c r="CD23" s="725" t="s">
        <v>205</v>
      </c>
      <c r="CE23" s="726"/>
      <c r="CF23" s="726"/>
      <c r="CG23" s="726"/>
      <c r="CH23" s="726"/>
      <c r="CI23" s="726"/>
      <c r="CJ23" s="726"/>
      <c r="CK23" s="726"/>
      <c r="CL23" s="726"/>
      <c r="CM23" s="726"/>
      <c r="CN23" s="726"/>
      <c r="CO23" s="726"/>
      <c r="CP23" s="726"/>
      <c r="CQ23" s="727"/>
      <c r="CR23" s="725" t="s">
        <v>266</v>
      </c>
      <c r="CS23" s="726"/>
      <c r="CT23" s="726"/>
      <c r="CU23" s="726"/>
      <c r="CV23" s="726"/>
      <c r="CW23" s="726"/>
      <c r="CX23" s="726"/>
      <c r="CY23" s="727"/>
      <c r="CZ23" s="725" t="s">
        <v>267</v>
      </c>
      <c r="DA23" s="726"/>
      <c r="DB23" s="726"/>
      <c r="DC23" s="727"/>
      <c r="DD23" s="725" t="s">
        <v>268</v>
      </c>
      <c r="DE23" s="726"/>
      <c r="DF23" s="726"/>
      <c r="DG23" s="726"/>
      <c r="DH23" s="726"/>
      <c r="DI23" s="726"/>
      <c r="DJ23" s="726"/>
      <c r="DK23" s="727"/>
      <c r="DL23" s="728" t="s">
        <v>269</v>
      </c>
      <c r="DM23" s="729"/>
      <c r="DN23" s="729"/>
      <c r="DO23" s="729"/>
      <c r="DP23" s="729"/>
      <c r="DQ23" s="729"/>
      <c r="DR23" s="729"/>
      <c r="DS23" s="729"/>
      <c r="DT23" s="729"/>
      <c r="DU23" s="729"/>
      <c r="DV23" s="730"/>
      <c r="DW23" s="725" t="s">
        <v>270</v>
      </c>
      <c r="DX23" s="726"/>
      <c r="DY23" s="726"/>
      <c r="DZ23" s="726"/>
      <c r="EA23" s="726"/>
      <c r="EB23" s="726"/>
      <c r="EC23" s="727"/>
    </row>
    <row r="24" spans="2:133" ht="11.25" customHeight="1" x14ac:dyDescent="0.15">
      <c r="B24" s="617" t="s">
        <v>271</v>
      </c>
      <c r="C24" s="618"/>
      <c r="D24" s="618"/>
      <c r="E24" s="618"/>
      <c r="F24" s="618"/>
      <c r="G24" s="618"/>
      <c r="H24" s="618"/>
      <c r="I24" s="618"/>
      <c r="J24" s="618"/>
      <c r="K24" s="618"/>
      <c r="L24" s="618"/>
      <c r="M24" s="618"/>
      <c r="N24" s="618"/>
      <c r="O24" s="618"/>
      <c r="P24" s="618"/>
      <c r="Q24" s="619"/>
      <c r="R24" s="620">
        <v>187961</v>
      </c>
      <c r="S24" s="621"/>
      <c r="T24" s="621"/>
      <c r="U24" s="621"/>
      <c r="V24" s="621"/>
      <c r="W24" s="621"/>
      <c r="X24" s="621"/>
      <c r="Y24" s="622"/>
      <c r="Z24" s="673">
        <v>0.9</v>
      </c>
      <c r="AA24" s="673"/>
      <c r="AB24" s="673"/>
      <c r="AC24" s="673"/>
      <c r="AD24" s="674" t="s">
        <v>111</v>
      </c>
      <c r="AE24" s="674"/>
      <c r="AF24" s="674"/>
      <c r="AG24" s="674"/>
      <c r="AH24" s="674"/>
      <c r="AI24" s="674"/>
      <c r="AJ24" s="674"/>
      <c r="AK24" s="674"/>
      <c r="AL24" s="643" t="s">
        <v>111</v>
      </c>
      <c r="AM24" s="675"/>
      <c r="AN24" s="675"/>
      <c r="AO24" s="676"/>
      <c r="AP24" s="711" t="s">
        <v>272</v>
      </c>
      <c r="AQ24" s="721"/>
      <c r="AR24" s="721"/>
      <c r="AS24" s="721"/>
      <c r="AT24" s="721"/>
      <c r="AU24" s="721"/>
      <c r="AV24" s="721"/>
      <c r="AW24" s="721"/>
      <c r="AX24" s="721"/>
      <c r="AY24" s="721"/>
      <c r="AZ24" s="721"/>
      <c r="BA24" s="721"/>
      <c r="BB24" s="721"/>
      <c r="BC24" s="721"/>
      <c r="BD24" s="721"/>
      <c r="BE24" s="721"/>
      <c r="BF24" s="713"/>
      <c r="BG24" s="620" t="s">
        <v>111</v>
      </c>
      <c r="BH24" s="621"/>
      <c r="BI24" s="621"/>
      <c r="BJ24" s="621"/>
      <c r="BK24" s="621"/>
      <c r="BL24" s="621"/>
      <c r="BM24" s="621"/>
      <c r="BN24" s="622"/>
      <c r="BO24" s="673" t="s">
        <v>111</v>
      </c>
      <c r="BP24" s="673"/>
      <c r="BQ24" s="673"/>
      <c r="BR24" s="673"/>
      <c r="BS24" s="626" t="s">
        <v>111</v>
      </c>
      <c r="BT24" s="621"/>
      <c r="BU24" s="621"/>
      <c r="BV24" s="621"/>
      <c r="BW24" s="621"/>
      <c r="BX24" s="621"/>
      <c r="BY24" s="621"/>
      <c r="BZ24" s="621"/>
      <c r="CA24" s="621"/>
      <c r="CB24" s="656"/>
      <c r="CD24" s="677" t="s">
        <v>273</v>
      </c>
      <c r="CE24" s="678"/>
      <c r="CF24" s="678"/>
      <c r="CG24" s="678"/>
      <c r="CH24" s="678"/>
      <c r="CI24" s="678"/>
      <c r="CJ24" s="678"/>
      <c r="CK24" s="678"/>
      <c r="CL24" s="678"/>
      <c r="CM24" s="678"/>
      <c r="CN24" s="678"/>
      <c r="CO24" s="678"/>
      <c r="CP24" s="678"/>
      <c r="CQ24" s="679"/>
      <c r="CR24" s="670">
        <v>9587428</v>
      </c>
      <c r="CS24" s="671"/>
      <c r="CT24" s="671"/>
      <c r="CU24" s="671"/>
      <c r="CV24" s="671"/>
      <c r="CW24" s="671"/>
      <c r="CX24" s="671"/>
      <c r="CY24" s="718"/>
      <c r="CZ24" s="722">
        <v>49.2</v>
      </c>
      <c r="DA24" s="723"/>
      <c r="DB24" s="723"/>
      <c r="DC24" s="724"/>
      <c r="DD24" s="717">
        <v>5353653</v>
      </c>
      <c r="DE24" s="671"/>
      <c r="DF24" s="671"/>
      <c r="DG24" s="671"/>
      <c r="DH24" s="671"/>
      <c r="DI24" s="671"/>
      <c r="DJ24" s="671"/>
      <c r="DK24" s="718"/>
      <c r="DL24" s="717">
        <v>5353151</v>
      </c>
      <c r="DM24" s="671"/>
      <c r="DN24" s="671"/>
      <c r="DO24" s="671"/>
      <c r="DP24" s="671"/>
      <c r="DQ24" s="671"/>
      <c r="DR24" s="671"/>
      <c r="DS24" s="671"/>
      <c r="DT24" s="671"/>
      <c r="DU24" s="671"/>
      <c r="DV24" s="718"/>
      <c r="DW24" s="719">
        <v>45.3</v>
      </c>
      <c r="DX24" s="688"/>
      <c r="DY24" s="688"/>
      <c r="DZ24" s="688"/>
      <c r="EA24" s="688"/>
      <c r="EB24" s="688"/>
      <c r="EC24" s="720"/>
    </row>
    <row r="25" spans="2:133" ht="11.25" customHeight="1" x14ac:dyDescent="0.15">
      <c r="B25" s="617" t="s">
        <v>274</v>
      </c>
      <c r="C25" s="618"/>
      <c r="D25" s="618"/>
      <c r="E25" s="618"/>
      <c r="F25" s="618"/>
      <c r="G25" s="618"/>
      <c r="H25" s="618"/>
      <c r="I25" s="618"/>
      <c r="J25" s="618"/>
      <c r="K25" s="618"/>
      <c r="L25" s="618"/>
      <c r="M25" s="618"/>
      <c r="N25" s="618"/>
      <c r="O25" s="618"/>
      <c r="P25" s="618"/>
      <c r="Q25" s="619"/>
      <c r="R25" s="620">
        <v>3642384</v>
      </c>
      <c r="S25" s="621"/>
      <c r="T25" s="621"/>
      <c r="U25" s="621"/>
      <c r="V25" s="621"/>
      <c r="W25" s="621"/>
      <c r="X25" s="621"/>
      <c r="Y25" s="622"/>
      <c r="Z25" s="673">
        <v>18</v>
      </c>
      <c r="AA25" s="673"/>
      <c r="AB25" s="673"/>
      <c r="AC25" s="673"/>
      <c r="AD25" s="674" t="s">
        <v>111</v>
      </c>
      <c r="AE25" s="674"/>
      <c r="AF25" s="674"/>
      <c r="AG25" s="674"/>
      <c r="AH25" s="674"/>
      <c r="AI25" s="674"/>
      <c r="AJ25" s="674"/>
      <c r="AK25" s="674"/>
      <c r="AL25" s="643" t="s">
        <v>111</v>
      </c>
      <c r="AM25" s="675"/>
      <c r="AN25" s="675"/>
      <c r="AO25" s="676"/>
      <c r="AP25" s="711" t="s">
        <v>275</v>
      </c>
      <c r="AQ25" s="721"/>
      <c r="AR25" s="721"/>
      <c r="AS25" s="721"/>
      <c r="AT25" s="721"/>
      <c r="AU25" s="721"/>
      <c r="AV25" s="721"/>
      <c r="AW25" s="721"/>
      <c r="AX25" s="721"/>
      <c r="AY25" s="721"/>
      <c r="AZ25" s="721"/>
      <c r="BA25" s="721"/>
      <c r="BB25" s="721"/>
      <c r="BC25" s="721"/>
      <c r="BD25" s="721"/>
      <c r="BE25" s="721"/>
      <c r="BF25" s="713"/>
      <c r="BG25" s="620" t="s">
        <v>111</v>
      </c>
      <c r="BH25" s="621"/>
      <c r="BI25" s="621"/>
      <c r="BJ25" s="621"/>
      <c r="BK25" s="621"/>
      <c r="BL25" s="621"/>
      <c r="BM25" s="621"/>
      <c r="BN25" s="622"/>
      <c r="BO25" s="673" t="s">
        <v>111</v>
      </c>
      <c r="BP25" s="673"/>
      <c r="BQ25" s="673"/>
      <c r="BR25" s="673"/>
      <c r="BS25" s="626" t="s">
        <v>111</v>
      </c>
      <c r="BT25" s="621"/>
      <c r="BU25" s="621"/>
      <c r="BV25" s="621"/>
      <c r="BW25" s="621"/>
      <c r="BX25" s="621"/>
      <c r="BY25" s="621"/>
      <c r="BZ25" s="621"/>
      <c r="CA25" s="621"/>
      <c r="CB25" s="656"/>
      <c r="CD25" s="657" t="s">
        <v>276</v>
      </c>
      <c r="CE25" s="654"/>
      <c r="CF25" s="654"/>
      <c r="CG25" s="654"/>
      <c r="CH25" s="654"/>
      <c r="CI25" s="654"/>
      <c r="CJ25" s="654"/>
      <c r="CK25" s="654"/>
      <c r="CL25" s="654"/>
      <c r="CM25" s="654"/>
      <c r="CN25" s="654"/>
      <c r="CO25" s="654"/>
      <c r="CP25" s="654"/>
      <c r="CQ25" s="655"/>
      <c r="CR25" s="620">
        <v>2806297</v>
      </c>
      <c r="CS25" s="639"/>
      <c r="CT25" s="639"/>
      <c r="CU25" s="639"/>
      <c r="CV25" s="639"/>
      <c r="CW25" s="639"/>
      <c r="CX25" s="639"/>
      <c r="CY25" s="640"/>
      <c r="CZ25" s="623">
        <v>14.4</v>
      </c>
      <c r="DA25" s="641"/>
      <c r="DB25" s="641"/>
      <c r="DC25" s="642"/>
      <c r="DD25" s="626">
        <v>2601457</v>
      </c>
      <c r="DE25" s="639"/>
      <c r="DF25" s="639"/>
      <c r="DG25" s="639"/>
      <c r="DH25" s="639"/>
      <c r="DI25" s="639"/>
      <c r="DJ25" s="639"/>
      <c r="DK25" s="640"/>
      <c r="DL25" s="626">
        <v>2600955</v>
      </c>
      <c r="DM25" s="639"/>
      <c r="DN25" s="639"/>
      <c r="DO25" s="639"/>
      <c r="DP25" s="639"/>
      <c r="DQ25" s="639"/>
      <c r="DR25" s="639"/>
      <c r="DS25" s="639"/>
      <c r="DT25" s="639"/>
      <c r="DU25" s="639"/>
      <c r="DV25" s="640"/>
      <c r="DW25" s="643">
        <v>22</v>
      </c>
      <c r="DX25" s="644"/>
      <c r="DY25" s="644"/>
      <c r="DZ25" s="644"/>
      <c r="EA25" s="644"/>
      <c r="EB25" s="644"/>
      <c r="EC25" s="645"/>
    </row>
    <row r="26" spans="2:133" ht="11.25" customHeight="1" x14ac:dyDescent="0.15">
      <c r="B26" s="714" t="s">
        <v>277</v>
      </c>
      <c r="C26" s="715"/>
      <c r="D26" s="715"/>
      <c r="E26" s="715"/>
      <c r="F26" s="715"/>
      <c r="G26" s="715"/>
      <c r="H26" s="715"/>
      <c r="I26" s="715"/>
      <c r="J26" s="715"/>
      <c r="K26" s="715"/>
      <c r="L26" s="715"/>
      <c r="M26" s="715"/>
      <c r="N26" s="715"/>
      <c r="O26" s="715"/>
      <c r="P26" s="715"/>
      <c r="Q26" s="716"/>
      <c r="R26" s="620">
        <v>724</v>
      </c>
      <c r="S26" s="621"/>
      <c r="T26" s="621"/>
      <c r="U26" s="621"/>
      <c r="V26" s="621"/>
      <c r="W26" s="621"/>
      <c r="X26" s="621"/>
      <c r="Y26" s="622"/>
      <c r="Z26" s="673">
        <v>0</v>
      </c>
      <c r="AA26" s="673"/>
      <c r="AB26" s="673"/>
      <c r="AC26" s="673"/>
      <c r="AD26" s="674">
        <v>724</v>
      </c>
      <c r="AE26" s="674"/>
      <c r="AF26" s="674"/>
      <c r="AG26" s="674"/>
      <c r="AH26" s="674"/>
      <c r="AI26" s="674"/>
      <c r="AJ26" s="674"/>
      <c r="AK26" s="674"/>
      <c r="AL26" s="643">
        <v>0</v>
      </c>
      <c r="AM26" s="675"/>
      <c r="AN26" s="675"/>
      <c r="AO26" s="676"/>
      <c r="AP26" s="711" t="s">
        <v>278</v>
      </c>
      <c r="AQ26" s="712"/>
      <c r="AR26" s="712"/>
      <c r="AS26" s="712"/>
      <c r="AT26" s="712"/>
      <c r="AU26" s="712"/>
      <c r="AV26" s="712"/>
      <c r="AW26" s="712"/>
      <c r="AX26" s="712"/>
      <c r="AY26" s="712"/>
      <c r="AZ26" s="712"/>
      <c r="BA26" s="712"/>
      <c r="BB26" s="712"/>
      <c r="BC26" s="712"/>
      <c r="BD26" s="712"/>
      <c r="BE26" s="712"/>
      <c r="BF26" s="713"/>
      <c r="BG26" s="620" t="s">
        <v>111</v>
      </c>
      <c r="BH26" s="621"/>
      <c r="BI26" s="621"/>
      <c r="BJ26" s="621"/>
      <c r="BK26" s="621"/>
      <c r="BL26" s="621"/>
      <c r="BM26" s="621"/>
      <c r="BN26" s="622"/>
      <c r="BO26" s="673" t="s">
        <v>111</v>
      </c>
      <c r="BP26" s="673"/>
      <c r="BQ26" s="673"/>
      <c r="BR26" s="673"/>
      <c r="BS26" s="626" t="s">
        <v>111</v>
      </c>
      <c r="BT26" s="621"/>
      <c r="BU26" s="621"/>
      <c r="BV26" s="621"/>
      <c r="BW26" s="621"/>
      <c r="BX26" s="621"/>
      <c r="BY26" s="621"/>
      <c r="BZ26" s="621"/>
      <c r="CA26" s="621"/>
      <c r="CB26" s="656"/>
      <c r="CD26" s="657" t="s">
        <v>279</v>
      </c>
      <c r="CE26" s="654"/>
      <c r="CF26" s="654"/>
      <c r="CG26" s="654"/>
      <c r="CH26" s="654"/>
      <c r="CI26" s="654"/>
      <c r="CJ26" s="654"/>
      <c r="CK26" s="654"/>
      <c r="CL26" s="654"/>
      <c r="CM26" s="654"/>
      <c r="CN26" s="654"/>
      <c r="CO26" s="654"/>
      <c r="CP26" s="654"/>
      <c r="CQ26" s="655"/>
      <c r="CR26" s="620">
        <v>1833089</v>
      </c>
      <c r="CS26" s="621"/>
      <c r="CT26" s="621"/>
      <c r="CU26" s="621"/>
      <c r="CV26" s="621"/>
      <c r="CW26" s="621"/>
      <c r="CX26" s="621"/>
      <c r="CY26" s="622"/>
      <c r="CZ26" s="623">
        <v>9.4</v>
      </c>
      <c r="DA26" s="641"/>
      <c r="DB26" s="641"/>
      <c r="DC26" s="642"/>
      <c r="DD26" s="626">
        <v>1658549</v>
      </c>
      <c r="DE26" s="621"/>
      <c r="DF26" s="621"/>
      <c r="DG26" s="621"/>
      <c r="DH26" s="621"/>
      <c r="DI26" s="621"/>
      <c r="DJ26" s="621"/>
      <c r="DK26" s="622"/>
      <c r="DL26" s="626" t="s">
        <v>280</v>
      </c>
      <c r="DM26" s="621"/>
      <c r="DN26" s="621"/>
      <c r="DO26" s="621"/>
      <c r="DP26" s="621"/>
      <c r="DQ26" s="621"/>
      <c r="DR26" s="621"/>
      <c r="DS26" s="621"/>
      <c r="DT26" s="621"/>
      <c r="DU26" s="621"/>
      <c r="DV26" s="622"/>
      <c r="DW26" s="643" t="s">
        <v>280</v>
      </c>
      <c r="DX26" s="644"/>
      <c r="DY26" s="644"/>
      <c r="DZ26" s="644"/>
      <c r="EA26" s="644"/>
      <c r="EB26" s="644"/>
      <c r="EC26" s="645"/>
    </row>
    <row r="27" spans="2:133" ht="11.25" customHeight="1" x14ac:dyDescent="0.15">
      <c r="B27" s="617" t="s">
        <v>281</v>
      </c>
      <c r="C27" s="618"/>
      <c r="D27" s="618"/>
      <c r="E27" s="618"/>
      <c r="F27" s="618"/>
      <c r="G27" s="618"/>
      <c r="H27" s="618"/>
      <c r="I27" s="618"/>
      <c r="J27" s="618"/>
      <c r="K27" s="618"/>
      <c r="L27" s="618"/>
      <c r="M27" s="618"/>
      <c r="N27" s="618"/>
      <c r="O27" s="618"/>
      <c r="P27" s="618"/>
      <c r="Q27" s="619"/>
      <c r="R27" s="620">
        <v>1350870</v>
      </c>
      <c r="S27" s="621"/>
      <c r="T27" s="621"/>
      <c r="U27" s="621"/>
      <c r="V27" s="621"/>
      <c r="W27" s="621"/>
      <c r="X27" s="621"/>
      <c r="Y27" s="622"/>
      <c r="Z27" s="673">
        <v>6.7</v>
      </c>
      <c r="AA27" s="673"/>
      <c r="AB27" s="673"/>
      <c r="AC27" s="673"/>
      <c r="AD27" s="674" t="s">
        <v>111</v>
      </c>
      <c r="AE27" s="674"/>
      <c r="AF27" s="674"/>
      <c r="AG27" s="674"/>
      <c r="AH27" s="674"/>
      <c r="AI27" s="674"/>
      <c r="AJ27" s="674"/>
      <c r="AK27" s="674"/>
      <c r="AL27" s="643" t="s">
        <v>111</v>
      </c>
      <c r="AM27" s="675"/>
      <c r="AN27" s="675"/>
      <c r="AO27" s="676"/>
      <c r="AP27" s="617" t="s">
        <v>282</v>
      </c>
      <c r="AQ27" s="618"/>
      <c r="AR27" s="618"/>
      <c r="AS27" s="618"/>
      <c r="AT27" s="618"/>
      <c r="AU27" s="618"/>
      <c r="AV27" s="618"/>
      <c r="AW27" s="618"/>
      <c r="AX27" s="618"/>
      <c r="AY27" s="618"/>
      <c r="AZ27" s="618"/>
      <c r="BA27" s="618"/>
      <c r="BB27" s="618"/>
      <c r="BC27" s="618"/>
      <c r="BD27" s="618"/>
      <c r="BE27" s="618"/>
      <c r="BF27" s="619"/>
      <c r="BG27" s="620">
        <v>6805070</v>
      </c>
      <c r="BH27" s="621"/>
      <c r="BI27" s="621"/>
      <c r="BJ27" s="621"/>
      <c r="BK27" s="621"/>
      <c r="BL27" s="621"/>
      <c r="BM27" s="621"/>
      <c r="BN27" s="622"/>
      <c r="BO27" s="673">
        <v>100</v>
      </c>
      <c r="BP27" s="673"/>
      <c r="BQ27" s="673"/>
      <c r="BR27" s="673"/>
      <c r="BS27" s="626">
        <v>115288</v>
      </c>
      <c r="BT27" s="621"/>
      <c r="BU27" s="621"/>
      <c r="BV27" s="621"/>
      <c r="BW27" s="621"/>
      <c r="BX27" s="621"/>
      <c r="BY27" s="621"/>
      <c r="BZ27" s="621"/>
      <c r="CA27" s="621"/>
      <c r="CB27" s="656"/>
      <c r="CD27" s="657" t="s">
        <v>283</v>
      </c>
      <c r="CE27" s="654"/>
      <c r="CF27" s="654"/>
      <c r="CG27" s="654"/>
      <c r="CH27" s="654"/>
      <c r="CI27" s="654"/>
      <c r="CJ27" s="654"/>
      <c r="CK27" s="654"/>
      <c r="CL27" s="654"/>
      <c r="CM27" s="654"/>
      <c r="CN27" s="654"/>
      <c r="CO27" s="654"/>
      <c r="CP27" s="654"/>
      <c r="CQ27" s="655"/>
      <c r="CR27" s="620">
        <v>5477131</v>
      </c>
      <c r="CS27" s="639"/>
      <c r="CT27" s="639"/>
      <c r="CU27" s="639"/>
      <c r="CV27" s="639"/>
      <c r="CW27" s="639"/>
      <c r="CX27" s="639"/>
      <c r="CY27" s="640"/>
      <c r="CZ27" s="623">
        <v>28.1</v>
      </c>
      <c r="DA27" s="641"/>
      <c r="DB27" s="641"/>
      <c r="DC27" s="642"/>
      <c r="DD27" s="626">
        <v>1491213</v>
      </c>
      <c r="DE27" s="639"/>
      <c r="DF27" s="639"/>
      <c r="DG27" s="639"/>
      <c r="DH27" s="639"/>
      <c r="DI27" s="639"/>
      <c r="DJ27" s="639"/>
      <c r="DK27" s="640"/>
      <c r="DL27" s="626">
        <v>1491213</v>
      </c>
      <c r="DM27" s="639"/>
      <c r="DN27" s="639"/>
      <c r="DO27" s="639"/>
      <c r="DP27" s="639"/>
      <c r="DQ27" s="639"/>
      <c r="DR27" s="639"/>
      <c r="DS27" s="639"/>
      <c r="DT27" s="639"/>
      <c r="DU27" s="639"/>
      <c r="DV27" s="640"/>
      <c r="DW27" s="643">
        <v>12.6</v>
      </c>
      <c r="DX27" s="644"/>
      <c r="DY27" s="644"/>
      <c r="DZ27" s="644"/>
      <c r="EA27" s="644"/>
      <c r="EB27" s="644"/>
      <c r="EC27" s="645"/>
    </row>
    <row r="28" spans="2:133" ht="11.25" customHeight="1" x14ac:dyDescent="0.15">
      <c r="B28" s="617" t="s">
        <v>284</v>
      </c>
      <c r="C28" s="618"/>
      <c r="D28" s="618"/>
      <c r="E28" s="618"/>
      <c r="F28" s="618"/>
      <c r="G28" s="618"/>
      <c r="H28" s="618"/>
      <c r="I28" s="618"/>
      <c r="J28" s="618"/>
      <c r="K28" s="618"/>
      <c r="L28" s="618"/>
      <c r="M28" s="618"/>
      <c r="N28" s="618"/>
      <c r="O28" s="618"/>
      <c r="P28" s="618"/>
      <c r="Q28" s="619"/>
      <c r="R28" s="620">
        <v>22103</v>
      </c>
      <c r="S28" s="621"/>
      <c r="T28" s="621"/>
      <c r="U28" s="621"/>
      <c r="V28" s="621"/>
      <c r="W28" s="621"/>
      <c r="X28" s="621"/>
      <c r="Y28" s="622"/>
      <c r="Z28" s="673">
        <v>0.1</v>
      </c>
      <c r="AA28" s="673"/>
      <c r="AB28" s="673"/>
      <c r="AC28" s="673"/>
      <c r="AD28" s="674">
        <v>6644</v>
      </c>
      <c r="AE28" s="674"/>
      <c r="AF28" s="674"/>
      <c r="AG28" s="674"/>
      <c r="AH28" s="674"/>
      <c r="AI28" s="674"/>
      <c r="AJ28" s="674"/>
      <c r="AK28" s="674"/>
      <c r="AL28" s="643">
        <v>0.1</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285</v>
      </c>
      <c r="CE28" s="654"/>
      <c r="CF28" s="654"/>
      <c r="CG28" s="654"/>
      <c r="CH28" s="654"/>
      <c r="CI28" s="654"/>
      <c r="CJ28" s="654"/>
      <c r="CK28" s="654"/>
      <c r="CL28" s="654"/>
      <c r="CM28" s="654"/>
      <c r="CN28" s="654"/>
      <c r="CO28" s="654"/>
      <c r="CP28" s="654"/>
      <c r="CQ28" s="655"/>
      <c r="CR28" s="620">
        <v>1304000</v>
      </c>
      <c r="CS28" s="621"/>
      <c r="CT28" s="621"/>
      <c r="CU28" s="621"/>
      <c r="CV28" s="621"/>
      <c r="CW28" s="621"/>
      <c r="CX28" s="621"/>
      <c r="CY28" s="622"/>
      <c r="CZ28" s="623">
        <v>6.7</v>
      </c>
      <c r="DA28" s="641"/>
      <c r="DB28" s="641"/>
      <c r="DC28" s="642"/>
      <c r="DD28" s="626">
        <v>1260983</v>
      </c>
      <c r="DE28" s="621"/>
      <c r="DF28" s="621"/>
      <c r="DG28" s="621"/>
      <c r="DH28" s="621"/>
      <c r="DI28" s="621"/>
      <c r="DJ28" s="621"/>
      <c r="DK28" s="622"/>
      <c r="DL28" s="626">
        <v>1260983</v>
      </c>
      <c r="DM28" s="621"/>
      <c r="DN28" s="621"/>
      <c r="DO28" s="621"/>
      <c r="DP28" s="621"/>
      <c r="DQ28" s="621"/>
      <c r="DR28" s="621"/>
      <c r="DS28" s="621"/>
      <c r="DT28" s="621"/>
      <c r="DU28" s="621"/>
      <c r="DV28" s="622"/>
      <c r="DW28" s="643">
        <v>10.7</v>
      </c>
      <c r="DX28" s="644"/>
      <c r="DY28" s="644"/>
      <c r="DZ28" s="644"/>
      <c r="EA28" s="644"/>
      <c r="EB28" s="644"/>
      <c r="EC28" s="645"/>
    </row>
    <row r="29" spans="2:133" ht="11.25" customHeight="1" x14ac:dyDescent="0.15">
      <c r="B29" s="617" t="s">
        <v>286</v>
      </c>
      <c r="C29" s="618"/>
      <c r="D29" s="618"/>
      <c r="E29" s="618"/>
      <c r="F29" s="618"/>
      <c r="G29" s="618"/>
      <c r="H29" s="618"/>
      <c r="I29" s="618"/>
      <c r="J29" s="618"/>
      <c r="K29" s="618"/>
      <c r="L29" s="618"/>
      <c r="M29" s="618"/>
      <c r="N29" s="618"/>
      <c r="O29" s="618"/>
      <c r="P29" s="618"/>
      <c r="Q29" s="619"/>
      <c r="R29" s="620">
        <v>124718</v>
      </c>
      <c r="S29" s="621"/>
      <c r="T29" s="621"/>
      <c r="U29" s="621"/>
      <c r="V29" s="621"/>
      <c r="W29" s="621"/>
      <c r="X29" s="621"/>
      <c r="Y29" s="622"/>
      <c r="Z29" s="673">
        <v>0.6</v>
      </c>
      <c r="AA29" s="673"/>
      <c r="AB29" s="673"/>
      <c r="AC29" s="673"/>
      <c r="AD29" s="674" t="s">
        <v>111</v>
      </c>
      <c r="AE29" s="674"/>
      <c r="AF29" s="674"/>
      <c r="AG29" s="674"/>
      <c r="AH29" s="674"/>
      <c r="AI29" s="674"/>
      <c r="AJ29" s="674"/>
      <c r="AK29" s="674"/>
      <c r="AL29" s="643" t="s">
        <v>111</v>
      </c>
      <c r="AM29" s="675"/>
      <c r="AN29" s="675"/>
      <c r="AO29" s="676"/>
      <c r="AP29" s="680" t="s">
        <v>205</v>
      </c>
      <c r="AQ29" s="681"/>
      <c r="AR29" s="681"/>
      <c r="AS29" s="681"/>
      <c r="AT29" s="681"/>
      <c r="AU29" s="681"/>
      <c r="AV29" s="681"/>
      <c r="AW29" s="681"/>
      <c r="AX29" s="681"/>
      <c r="AY29" s="681"/>
      <c r="AZ29" s="681"/>
      <c r="BA29" s="681"/>
      <c r="BB29" s="681"/>
      <c r="BC29" s="681"/>
      <c r="BD29" s="681"/>
      <c r="BE29" s="681"/>
      <c r="BF29" s="682"/>
      <c r="BG29" s="680" t="s">
        <v>287</v>
      </c>
      <c r="BH29" s="696"/>
      <c r="BI29" s="696"/>
      <c r="BJ29" s="696"/>
      <c r="BK29" s="696"/>
      <c r="BL29" s="696"/>
      <c r="BM29" s="696"/>
      <c r="BN29" s="696"/>
      <c r="BO29" s="696"/>
      <c r="BP29" s="696"/>
      <c r="BQ29" s="697"/>
      <c r="BR29" s="680" t="s">
        <v>288</v>
      </c>
      <c r="BS29" s="696"/>
      <c r="BT29" s="696"/>
      <c r="BU29" s="696"/>
      <c r="BV29" s="696"/>
      <c r="BW29" s="696"/>
      <c r="BX29" s="696"/>
      <c r="BY29" s="696"/>
      <c r="BZ29" s="696"/>
      <c r="CA29" s="696"/>
      <c r="CB29" s="697"/>
      <c r="CD29" s="690" t="s">
        <v>289</v>
      </c>
      <c r="CE29" s="691"/>
      <c r="CF29" s="657" t="s">
        <v>58</v>
      </c>
      <c r="CG29" s="654"/>
      <c r="CH29" s="654"/>
      <c r="CI29" s="654"/>
      <c r="CJ29" s="654"/>
      <c r="CK29" s="654"/>
      <c r="CL29" s="654"/>
      <c r="CM29" s="654"/>
      <c r="CN29" s="654"/>
      <c r="CO29" s="654"/>
      <c r="CP29" s="654"/>
      <c r="CQ29" s="655"/>
      <c r="CR29" s="620">
        <v>1303682</v>
      </c>
      <c r="CS29" s="639"/>
      <c r="CT29" s="639"/>
      <c r="CU29" s="639"/>
      <c r="CV29" s="639"/>
      <c r="CW29" s="639"/>
      <c r="CX29" s="639"/>
      <c r="CY29" s="640"/>
      <c r="CZ29" s="623">
        <v>6.7</v>
      </c>
      <c r="DA29" s="641"/>
      <c r="DB29" s="641"/>
      <c r="DC29" s="642"/>
      <c r="DD29" s="626">
        <v>1260665</v>
      </c>
      <c r="DE29" s="639"/>
      <c r="DF29" s="639"/>
      <c r="DG29" s="639"/>
      <c r="DH29" s="639"/>
      <c r="DI29" s="639"/>
      <c r="DJ29" s="639"/>
      <c r="DK29" s="640"/>
      <c r="DL29" s="626">
        <v>1260665</v>
      </c>
      <c r="DM29" s="639"/>
      <c r="DN29" s="639"/>
      <c r="DO29" s="639"/>
      <c r="DP29" s="639"/>
      <c r="DQ29" s="639"/>
      <c r="DR29" s="639"/>
      <c r="DS29" s="639"/>
      <c r="DT29" s="639"/>
      <c r="DU29" s="639"/>
      <c r="DV29" s="640"/>
      <c r="DW29" s="643">
        <v>10.7</v>
      </c>
      <c r="DX29" s="644"/>
      <c r="DY29" s="644"/>
      <c r="DZ29" s="644"/>
      <c r="EA29" s="644"/>
      <c r="EB29" s="644"/>
      <c r="EC29" s="645"/>
    </row>
    <row r="30" spans="2:133" ht="11.25" customHeight="1" x14ac:dyDescent="0.15">
      <c r="B30" s="617" t="s">
        <v>290</v>
      </c>
      <c r="C30" s="618"/>
      <c r="D30" s="618"/>
      <c r="E30" s="618"/>
      <c r="F30" s="618"/>
      <c r="G30" s="618"/>
      <c r="H30" s="618"/>
      <c r="I30" s="618"/>
      <c r="J30" s="618"/>
      <c r="K30" s="618"/>
      <c r="L30" s="618"/>
      <c r="M30" s="618"/>
      <c r="N30" s="618"/>
      <c r="O30" s="618"/>
      <c r="P30" s="618"/>
      <c r="Q30" s="619"/>
      <c r="R30" s="620">
        <v>352656</v>
      </c>
      <c r="S30" s="621"/>
      <c r="T30" s="621"/>
      <c r="U30" s="621"/>
      <c r="V30" s="621"/>
      <c r="W30" s="621"/>
      <c r="X30" s="621"/>
      <c r="Y30" s="622"/>
      <c r="Z30" s="673">
        <v>1.7</v>
      </c>
      <c r="AA30" s="673"/>
      <c r="AB30" s="673"/>
      <c r="AC30" s="673"/>
      <c r="AD30" s="674" t="s">
        <v>111</v>
      </c>
      <c r="AE30" s="674"/>
      <c r="AF30" s="674"/>
      <c r="AG30" s="674"/>
      <c r="AH30" s="674"/>
      <c r="AI30" s="674"/>
      <c r="AJ30" s="674"/>
      <c r="AK30" s="674"/>
      <c r="AL30" s="643" t="s">
        <v>111</v>
      </c>
      <c r="AM30" s="675"/>
      <c r="AN30" s="675"/>
      <c r="AO30" s="676"/>
      <c r="AP30" s="698" t="s">
        <v>291</v>
      </c>
      <c r="AQ30" s="699"/>
      <c r="AR30" s="699"/>
      <c r="AS30" s="699"/>
      <c r="AT30" s="704" t="s">
        <v>292</v>
      </c>
      <c r="AU30" s="184"/>
      <c r="AV30" s="184"/>
      <c r="AW30" s="184"/>
      <c r="AX30" s="707" t="s">
        <v>171</v>
      </c>
      <c r="AY30" s="708"/>
      <c r="AZ30" s="708"/>
      <c r="BA30" s="708"/>
      <c r="BB30" s="708"/>
      <c r="BC30" s="708"/>
      <c r="BD30" s="708"/>
      <c r="BE30" s="708"/>
      <c r="BF30" s="709"/>
      <c r="BG30" s="686">
        <v>99.2</v>
      </c>
      <c r="BH30" s="687"/>
      <c r="BI30" s="687"/>
      <c r="BJ30" s="687"/>
      <c r="BK30" s="687"/>
      <c r="BL30" s="687"/>
      <c r="BM30" s="688">
        <v>96.9</v>
      </c>
      <c r="BN30" s="687"/>
      <c r="BO30" s="687"/>
      <c r="BP30" s="687"/>
      <c r="BQ30" s="689"/>
      <c r="BR30" s="686">
        <v>99.1</v>
      </c>
      <c r="BS30" s="687"/>
      <c r="BT30" s="687"/>
      <c r="BU30" s="687"/>
      <c r="BV30" s="687"/>
      <c r="BW30" s="687"/>
      <c r="BX30" s="688">
        <v>96.4</v>
      </c>
      <c r="BY30" s="687"/>
      <c r="BZ30" s="687"/>
      <c r="CA30" s="687"/>
      <c r="CB30" s="689"/>
      <c r="CD30" s="692"/>
      <c r="CE30" s="693"/>
      <c r="CF30" s="657" t="s">
        <v>293</v>
      </c>
      <c r="CG30" s="654"/>
      <c r="CH30" s="654"/>
      <c r="CI30" s="654"/>
      <c r="CJ30" s="654"/>
      <c r="CK30" s="654"/>
      <c r="CL30" s="654"/>
      <c r="CM30" s="654"/>
      <c r="CN30" s="654"/>
      <c r="CO30" s="654"/>
      <c r="CP30" s="654"/>
      <c r="CQ30" s="655"/>
      <c r="CR30" s="620">
        <v>1183940</v>
      </c>
      <c r="CS30" s="621"/>
      <c r="CT30" s="621"/>
      <c r="CU30" s="621"/>
      <c r="CV30" s="621"/>
      <c r="CW30" s="621"/>
      <c r="CX30" s="621"/>
      <c r="CY30" s="622"/>
      <c r="CZ30" s="623">
        <v>6.1</v>
      </c>
      <c r="DA30" s="641"/>
      <c r="DB30" s="641"/>
      <c r="DC30" s="642"/>
      <c r="DD30" s="626">
        <v>1140923</v>
      </c>
      <c r="DE30" s="621"/>
      <c r="DF30" s="621"/>
      <c r="DG30" s="621"/>
      <c r="DH30" s="621"/>
      <c r="DI30" s="621"/>
      <c r="DJ30" s="621"/>
      <c r="DK30" s="622"/>
      <c r="DL30" s="626">
        <v>1140923</v>
      </c>
      <c r="DM30" s="621"/>
      <c r="DN30" s="621"/>
      <c r="DO30" s="621"/>
      <c r="DP30" s="621"/>
      <c r="DQ30" s="621"/>
      <c r="DR30" s="621"/>
      <c r="DS30" s="621"/>
      <c r="DT30" s="621"/>
      <c r="DU30" s="621"/>
      <c r="DV30" s="622"/>
      <c r="DW30" s="643">
        <v>9.6999999999999993</v>
      </c>
      <c r="DX30" s="644"/>
      <c r="DY30" s="644"/>
      <c r="DZ30" s="644"/>
      <c r="EA30" s="644"/>
      <c r="EB30" s="644"/>
      <c r="EC30" s="645"/>
    </row>
    <row r="31" spans="2:133" ht="11.25" customHeight="1" x14ac:dyDescent="0.15">
      <c r="B31" s="617" t="s">
        <v>294</v>
      </c>
      <c r="C31" s="618"/>
      <c r="D31" s="618"/>
      <c r="E31" s="618"/>
      <c r="F31" s="618"/>
      <c r="G31" s="618"/>
      <c r="H31" s="618"/>
      <c r="I31" s="618"/>
      <c r="J31" s="618"/>
      <c r="K31" s="618"/>
      <c r="L31" s="618"/>
      <c r="M31" s="618"/>
      <c r="N31" s="618"/>
      <c r="O31" s="618"/>
      <c r="P31" s="618"/>
      <c r="Q31" s="619"/>
      <c r="R31" s="620">
        <v>989701</v>
      </c>
      <c r="S31" s="621"/>
      <c r="T31" s="621"/>
      <c r="U31" s="621"/>
      <c r="V31" s="621"/>
      <c r="W31" s="621"/>
      <c r="X31" s="621"/>
      <c r="Y31" s="622"/>
      <c r="Z31" s="673">
        <v>4.9000000000000004</v>
      </c>
      <c r="AA31" s="673"/>
      <c r="AB31" s="673"/>
      <c r="AC31" s="673"/>
      <c r="AD31" s="674" t="s">
        <v>111</v>
      </c>
      <c r="AE31" s="674"/>
      <c r="AF31" s="674"/>
      <c r="AG31" s="674"/>
      <c r="AH31" s="674"/>
      <c r="AI31" s="674"/>
      <c r="AJ31" s="674"/>
      <c r="AK31" s="674"/>
      <c r="AL31" s="643" t="s">
        <v>111</v>
      </c>
      <c r="AM31" s="675"/>
      <c r="AN31" s="675"/>
      <c r="AO31" s="676"/>
      <c r="AP31" s="700"/>
      <c r="AQ31" s="701"/>
      <c r="AR31" s="701"/>
      <c r="AS31" s="701"/>
      <c r="AT31" s="705"/>
      <c r="AU31" s="183" t="s">
        <v>295</v>
      </c>
      <c r="AV31" s="183"/>
      <c r="AW31" s="183"/>
      <c r="AX31" s="617" t="s">
        <v>296</v>
      </c>
      <c r="AY31" s="618"/>
      <c r="AZ31" s="618"/>
      <c r="BA31" s="618"/>
      <c r="BB31" s="618"/>
      <c r="BC31" s="618"/>
      <c r="BD31" s="618"/>
      <c r="BE31" s="618"/>
      <c r="BF31" s="619"/>
      <c r="BG31" s="684">
        <v>99.1</v>
      </c>
      <c r="BH31" s="639"/>
      <c r="BI31" s="639"/>
      <c r="BJ31" s="639"/>
      <c r="BK31" s="639"/>
      <c r="BL31" s="639"/>
      <c r="BM31" s="675">
        <v>96.7</v>
      </c>
      <c r="BN31" s="685"/>
      <c r="BO31" s="685"/>
      <c r="BP31" s="685"/>
      <c r="BQ31" s="649"/>
      <c r="BR31" s="684">
        <v>99</v>
      </c>
      <c r="BS31" s="639"/>
      <c r="BT31" s="639"/>
      <c r="BU31" s="639"/>
      <c r="BV31" s="639"/>
      <c r="BW31" s="639"/>
      <c r="BX31" s="675">
        <v>96.3</v>
      </c>
      <c r="BY31" s="685"/>
      <c r="BZ31" s="685"/>
      <c r="CA31" s="685"/>
      <c r="CB31" s="649"/>
      <c r="CD31" s="692"/>
      <c r="CE31" s="693"/>
      <c r="CF31" s="657" t="s">
        <v>297</v>
      </c>
      <c r="CG31" s="654"/>
      <c r="CH31" s="654"/>
      <c r="CI31" s="654"/>
      <c r="CJ31" s="654"/>
      <c r="CK31" s="654"/>
      <c r="CL31" s="654"/>
      <c r="CM31" s="654"/>
      <c r="CN31" s="654"/>
      <c r="CO31" s="654"/>
      <c r="CP31" s="654"/>
      <c r="CQ31" s="655"/>
      <c r="CR31" s="620">
        <v>119742</v>
      </c>
      <c r="CS31" s="639"/>
      <c r="CT31" s="639"/>
      <c r="CU31" s="639"/>
      <c r="CV31" s="639"/>
      <c r="CW31" s="639"/>
      <c r="CX31" s="639"/>
      <c r="CY31" s="640"/>
      <c r="CZ31" s="623">
        <v>0.6</v>
      </c>
      <c r="DA31" s="641"/>
      <c r="DB31" s="641"/>
      <c r="DC31" s="642"/>
      <c r="DD31" s="626">
        <v>119742</v>
      </c>
      <c r="DE31" s="639"/>
      <c r="DF31" s="639"/>
      <c r="DG31" s="639"/>
      <c r="DH31" s="639"/>
      <c r="DI31" s="639"/>
      <c r="DJ31" s="639"/>
      <c r="DK31" s="640"/>
      <c r="DL31" s="626">
        <v>119742</v>
      </c>
      <c r="DM31" s="639"/>
      <c r="DN31" s="639"/>
      <c r="DO31" s="639"/>
      <c r="DP31" s="639"/>
      <c r="DQ31" s="639"/>
      <c r="DR31" s="639"/>
      <c r="DS31" s="639"/>
      <c r="DT31" s="639"/>
      <c r="DU31" s="639"/>
      <c r="DV31" s="640"/>
      <c r="DW31" s="643">
        <v>1</v>
      </c>
      <c r="DX31" s="644"/>
      <c r="DY31" s="644"/>
      <c r="DZ31" s="644"/>
      <c r="EA31" s="644"/>
      <c r="EB31" s="644"/>
      <c r="EC31" s="645"/>
    </row>
    <row r="32" spans="2:133" ht="11.25" customHeight="1" x14ac:dyDescent="0.15">
      <c r="B32" s="617" t="s">
        <v>298</v>
      </c>
      <c r="C32" s="618"/>
      <c r="D32" s="618"/>
      <c r="E32" s="618"/>
      <c r="F32" s="618"/>
      <c r="G32" s="618"/>
      <c r="H32" s="618"/>
      <c r="I32" s="618"/>
      <c r="J32" s="618"/>
      <c r="K32" s="618"/>
      <c r="L32" s="618"/>
      <c r="M32" s="618"/>
      <c r="N32" s="618"/>
      <c r="O32" s="618"/>
      <c r="P32" s="618"/>
      <c r="Q32" s="619"/>
      <c r="R32" s="620">
        <v>246390</v>
      </c>
      <c r="S32" s="621"/>
      <c r="T32" s="621"/>
      <c r="U32" s="621"/>
      <c r="V32" s="621"/>
      <c r="W32" s="621"/>
      <c r="X32" s="621"/>
      <c r="Y32" s="622"/>
      <c r="Z32" s="673">
        <v>1.2</v>
      </c>
      <c r="AA32" s="673"/>
      <c r="AB32" s="673"/>
      <c r="AC32" s="673"/>
      <c r="AD32" s="674">
        <v>5124</v>
      </c>
      <c r="AE32" s="674"/>
      <c r="AF32" s="674"/>
      <c r="AG32" s="674"/>
      <c r="AH32" s="674"/>
      <c r="AI32" s="674"/>
      <c r="AJ32" s="674"/>
      <c r="AK32" s="674"/>
      <c r="AL32" s="643">
        <v>0</v>
      </c>
      <c r="AM32" s="675"/>
      <c r="AN32" s="675"/>
      <c r="AO32" s="676"/>
      <c r="AP32" s="702"/>
      <c r="AQ32" s="703"/>
      <c r="AR32" s="703"/>
      <c r="AS32" s="703"/>
      <c r="AT32" s="706"/>
      <c r="AU32" s="185"/>
      <c r="AV32" s="185"/>
      <c r="AW32" s="185"/>
      <c r="AX32" s="601" t="s">
        <v>299</v>
      </c>
      <c r="AY32" s="602"/>
      <c r="AZ32" s="602"/>
      <c r="BA32" s="602"/>
      <c r="BB32" s="602"/>
      <c r="BC32" s="602"/>
      <c r="BD32" s="602"/>
      <c r="BE32" s="602"/>
      <c r="BF32" s="603"/>
      <c r="BG32" s="683">
        <v>99.3</v>
      </c>
      <c r="BH32" s="605"/>
      <c r="BI32" s="605"/>
      <c r="BJ32" s="605"/>
      <c r="BK32" s="605"/>
      <c r="BL32" s="605"/>
      <c r="BM32" s="668">
        <v>96.8</v>
      </c>
      <c r="BN32" s="605"/>
      <c r="BO32" s="605"/>
      <c r="BP32" s="605"/>
      <c r="BQ32" s="662"/>
      <c r="BR32" s="683">
        <v>99.2</v>
      </c>
      <c r="BS32" s="605"/>
      <c r="BT32" s="605"/>
      <c r="BU32" s="605"/>
      <c r="BV32" s="605"/>
      <c r="BW32" s="605"/>
      <c r="BX32" s="668">
        <v>96.1</v>
      </c>
      <c r="BY32" s="605"/>
      <c r="BZ32" s="605"/>
      <c r="CA32" s="605"/>
      <c r="CB32" s="662"/>
      <c r="CD32" s="694"/>
      <c r="CE32" s="695"/>
      <c r="CF32" s="657" t="s">
        <v>300</v>
      </c>
      <c r="CG32" s="654"/>
      <c r="CH32" s="654"/>
      <c r="CI32" s="654"/>
      <c r="CJ32" s="654"/>
      <c r="CK32" s="654"/>
      <c r="CL32" s="654"/>
      <c r="CM32" s="654"/>
      <c r="CN32" s="654"/>
      <c r="CO32" s="654"/>
      <c r="CP32" s="654"/>
      <c r="CQ32" s="655"/>
      <c r="CR32" s="620">
        <v>318</v>
      </c>
      <c r="CS32" s="621"/>
      <c r="CT32" s="621"/>
      <c r="CU32" s="621"/>
      <c r="CV32" s="621"/>
      <c r="CW32" s="621"/>
      <c r="CX32" s="621"/>
      <c r="CY32" s="622"/>
      <c r="CZ32" s="623">
        <v>0</v>
      </c>
      <c r="DA32" s="641"/>
      <c r="DB32" s="641"/>
      <c r="DC32" s="642"/>
      <c r="DD32" s="626">
        <v>318</v>
      </c>
      <c r="DE32" s="621"/>
      <c r="DF32" s="621"/>
      <c r="DG32" s="621"/>
      <c r="DH32" s="621"/>
      <c r="DI32" s="621"/>
      <c r="DJ32" s="621"/>
      <c r="DK32" s="622"/>
      <c r="DL32" s="626">
        <v>318</v>
      </c>
      <c r="DM32" s="621"/>
      <c r="DN32" s="621"/>
      <c r="DO32" s="621"/>
      <c r="DP32" s="621"/>
      <c r="DQ32" s="621"/>
      <c r="DR32" s="621"/>
      <c r="DS32" s="621"/>
      <c r="DT32" s="621"/>
      <c r="DU32" s="621"/>
      <c r="DV32" s="622"/>
      <c r="DW32" s="643">
        <v>0</v>
      </c>
      <c r="DX32" s="644"/>
      <c r="DY32" s="644"/>
      <c r="DZ32" s="644"/>
      <c r="EA32" s="644"/>
      <c r="EB32" s="644"/>
      <c r="EC32" s="645"/>
    </row>
    <row r="33" spans="2:133" ht="11.25" customHeight="1" x14ac:dyDescent="0.15">
      <c r="B33" s="617" t="s">
        <v>301</v>
      </c>
      <c r="C33" s="618"/>
      <c r="D33" s="618"/>
      <c r="E33" s="618"/>
      <c r="F33" s="618"/>
      <c r="G33" s="618"/>
      <c r="H33" s="618"/>
      <c r="I33" s="618"/>
      <c r="J33" s="618"/>
      <c r="K33" s="618"/>
      <c r="L33" s="618"/>
      <c r="M33" s="618"/>
      <c r="N33" s="618"/>
      <c r="O33" s="618"/>
      <c r="P33" s="618"/>
      <c r="Q33" s="619"/>
      <c r="R33" s="620">
        <v>1500761</v>
      </c>
      <c r="S33" s="621"/>
      <c r="T33" s="621"/>
      <c r="U33" s="621"/>
      <c r="V33" s="621"/>
      <c r="W33" s="621"/>
      <c r="X33" s="621"/>
      <c r="Y33" s="622"/>
      <c r="Z33" s="673">
        <v>7.4</v>
      </c>
      <c r="AA33" s="673"/>
      <c r="AB33" s="673"/>
      <c r="AC33" s="673"/>
      <c r="AD33" s="674" t="s">
        <v>111</v>
      </c>
      <c r="AE33" s="674"/>
      <c r="AF33" s="674"/>
      <c r="AG33" s="674"/>
      <c r="AH33" s="674"/>
      <c r="AI33" s="674"/>
      <c r="AJ33" s="674"/>
      <c r="AK33" s="674"/>
      <c r="AL33" s="643" t="s">
        <v>111</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302</v>
      </c>
      <c r="CE33" s="654"/>
      <c r="CF33" s="654"/>
      <c r="CG33" s="654"/>
      <c r="CH33" s="654"/>
      <c r="CI33" s="654"/>
      <c r="CJ33" s="654"/>
      <c r="CK33" s="654"/>
      <c r="CL33" s="654"/>
      <c r="CM33" s="654"/>
      <c r="CN33" s="654"/>
      <c r="CO33" s="654"/>
      <c r="CP33" s="654"/>
      <c r="CQ33" s="655"/>
      <c r="CR33" s="620">
        <v>8099092</v>
      </c>
      <c r="CS33" s="639"/>
      <c r="CT33" s="639"/>
      <c r="CU33" s="639"/>
      <c r="CV33" s="639"/>
      <c r="CW33" s="639"/>
      <c r="CX33" s="639"/>
      <c r="CY33" s="640"/>
      <c r="CZ33" s="623">
        <v>41.5</v>
      </c>
      <c r="DA33" s="641"/>
      <c r="DB33" s="641"/>
      <c r="DC33" s="642"/>
      <c r="DD33" s="626">
        <v>6958988</v>
      </c>
      <c r="DE33" s="639"/>
      <c r="DF33" s="639"/>
      <c r="DG33" s="639"/>
      <c r="DH33" s="639"/>
      <c r="DI33" s="639"/>
      <c r="DJ33" s="639"/>
      <c r="DK33" s="640"/>
      <c r="DL33" s="626">
        <v>5480537</v>
      </c>
      <c r="DM33" s="639"/>
      <c r="DN33" s="639"/>
      <c r="DO33" s="639"/>
      <c r="DP33" s="639"/>
      <c r="DQ33" s="639"/>
      <c r="DR33" s="639"/>
      <c r="DS33" s="639"/>
      <c r="DT33" s="639"/>
      <c r="DU33" s="639"/>
      <c r="DV33" s="640"/>
      <c r="DW33" s="643">
        <v>46.4</v>
      </c>
      <c r="DX33" s="644"/>
      <c r="DY33" s="644"/>
      <c r="DZ33" s="644"/>
      <c r="EA33" s="644"/>
      <c r="EB33" s="644"/>
      <c r="EC33" s="645"/>
    </row>
    <row r="34" spans="2:133" ht="11.25" customHeight="1" x14ac:dyDescent="0.15">
      <c r="B34" s="617" t="s">
        <v>303</v>
      </c>
      <c r="C34" s="618"/>
      <c r="D34" s="618"/>
      <c r="E34" s="618"/>
      <c r="F34" s="618"/>
      <c r="G34" s="618"/>
      <c r="H34" s="618"/>
      <c r="I34" s="618"/>
      <c r="J34" s="618"/>
      <c r="K34" s="618"/>
      <c r="L34" s="618"/>
      <c r="M34" s="618"/>
      <c r="N34" s="618"/>
      <c r="O34" s="618"/>
      <c r="P34" s="618"/>
      <c r="Q34" s="619"/>
      <c r="R34" s="620" t="s">
        <v>111</v>
      </c>
      <c r="S34" s="621"/>
      <c r="T34" s="621"/>
      <c r="U34" s="621"/>
      <c r="V34" s="621"/>
      <c r="W34" s="621"/>
      <c r="X34" s="621"/>
      <c r="Y34" s="622"/>
      <c r="Z34" s="673" t="s">
        <v>111</v>
      </c>
      <c r="AA34" s="673"/>
      <c r="AB34" s="673"/>
      <c r="AC34" s="673"/>
      <c r="AD34" s="674" t="s">
        <v>111</v>
      </c>
      <c r="AE34" s="674"/>
      <c r="AF34" s="674"/>
      <c r="AG34" s="674"/>
      <c r="AH34" s="674"/>
      <c r="AI34" s="674"/>
      <c r="AJ34" s="674"/>
      <c r="AK34" s="674"/>
      <c r="AL34" s="643" t="s">
        <v>111</v>
      </c>
      <c r="AM34" s="675"/>
      <c r="AN34" s="675"/>
      <c r="AO34" s="676"/>
      <c r="AP34" s="188"/>
      <c r="AQ34" s="680" t="s">
        <v>304</v>
      </c>
      <c r="AR34" s="681"/>
      <c r="AS34" s="681"/>
      <c r="AT34" s="681"/>
      <c r="AU34" s="681"/>
      <c r="AV34" s="681"/>
      <c r="AW34" s="681"/>
      <c r="AX34" s="681"/>
      <c r="AY34" s="681"/>
      <c r="AZ34" s="681"/>
      <c r="BA34" s="681"/>
      <c r="BB34" s="681"/>
      <c r="BC34" s="681"/>
      <c r="BD34" s="681"/>
      <c r="BE34" s="681"/>
      <c r="BF34" s="682"/>
      <c r="BG34" s="680" t="s">
        <v>305</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306</v>
      </c>
      <c r="CE34" s="654"/>
      <c r="CF34" s="654"/>
      <c r="CG34" s="654"/>
      <c r="CH34" s="654"/>
      <c r="CI34" s="654"/>
      <c r="CJ34" s="654"/>
      <c r="CK34" s="654"/>
      <c r="CL34" s="654"/>
      <c r="CM34" s="654"/>
      <c r="CN34" s="654"/>
      <c r="CO34" s="654"/>
      <c r="CP34" s="654"/>
      <c r="CQ34" s="655"/>
      <c r="CR34" s="620">
        <v>2557731</v>
      </c>
      <c r="CS34" s="621"/>
      <c r="CT34" s="621"/>
      <c r="CU34" s="621"/>
      <c r="CV34" s="621"/>
      <c r="CW34" s="621"/>
      <c r="CX34" s="621"/>
      <c r="CY34" s="622"/>
      <c r="CZ34" s="623">
        <v>13.1</v>
      </c>
      <c r="DA34" s="641"/>
      <c r="DB34" s="641"/>
      <c r="DC34" s="642"/>
      <c r="DD34" s="626">
        <v>2001886</v>
      </c>
      <c r="DE34" s="621"/>
      <c r="DF34" s="621"/>
      <c r="DG34" s="621"/>
      <c r="DH34" s="621"/>
      <c r="DI34" s="621"/>
      <c r="DJ34" s="621"/>
      <c r="DK34" s="622"/>
      <c r="DL34" s="626">
        <v>1837177</v>
      </c>
      <c r="DM34" s="621"/>
      <c r="DN34" s="621"/>
      <c r="DO34" s="621"/>
      <c r="DP34" s="621"/>
      <c r="DQ34" s="621"/>
      <c r="DR34" s="621"/>
      <c r="DS34" s="621"/>
      <c r="DT34" s="621"/>
      <c r="DU34" s="621"/>
      <c r="DV34" s="622"/>
      <c r="DW34" s="643">
        <v>15.6</v>
      </c>
      <c r="DX34" s="644"/>
      <c r="DY34" s="644"/>
      <c r="DZ34" s="644"/>
      <c r="EA34" s="644"/>
      <c r="EB34" s="644"/>
      <c r="EC34" s="645"/>
    </row>
    <row r="35" spans="2:133" ht="11.25" customHeight="1" x14ac:dyDescent="0.15">
      <c r="B35" s="617" t="s">
        <v>307</v>
      </c>
      <c r="C35" s="618"/>
      <c r="D35" s="618"/>
      <c r="E35" s="618"/>
      <c r="F35" s="618"/>
      <c r="G35" s="618"/>
      <c r="H35" s="618"/>
      <c r="I35" s="618"/>
      <c r="J35" s="618"/>
      <c r="K35" s="618"/>
      <c r="L35" s="618"/>
      <c r="M35" s="618"/>
      <c r="N35" s="618"/>
      <c r="O35" s="618"/>
      <c r="P35" s="618"/>
      <c r="Q35" s="619"/>
      <c r="R35" s="620">
        <v>738261</v>
      </c>
      <c r="S35" s="621"/>
      <c r="T35" s="621"/>
      <c r="U35" s="621"/>
      <c r="V35" s="621"/>
      <c r="W35" s="621"/>
      <c r="X35" s="621"/>
      <c r="Y35" s="622"/>
      <c r="Z35" s="673">
        <v>3.6</v>
      </c>
      <c r="AA35" s="673"/>
      <c r="AB35" s="673"/>
      <c r="AC35" s="673"/>
      <c r="AD35" s="674" t="s">
        <v>111</v>
      </c>
      <c r="AE35" s="674"/>
      <c r="AF35" s="674"/>
      <c r="AG35" s="674"/>
      <c r="AH35" s="674"/>
      <c r="AI35" s="674"/>
      <c r="AJ35" s="674"/>
      <c r="AK35" s="674"/>
      <c r="AL35" s="643" t="s">
        <v>111</v>
      </c>
      <c r="AM35" s="675"/>
      <c r="AN35" s="675"/>
      <c r="AO35" s="676"/>
      <c r="AP35" s="188"/>
      <c r="AQ35" s="677" t="s">
        <v>308</v>
      </c>
      <c r="AR35" s="678"/>
      <c r="AS35" s="678"/>
      <c r="AT35" s="678"/>
      <c r="AU35" s="678"/>
      <c r="AV35" s="678"/>
      <c r="AW35" s="678"/>
      <c r="AX35" s="678"/>
      <c r="AY35" s="679"/>
      <c r="AZ35" s="670">
        <v>2368786</v>
      </c>
      <c r="BA35" s="671"/>
      <c r="BB35" s="671"/>
      <c r="BC35" s="671"/>
      <c r="BD35" s="671"/>
      <c r="BE35" s="671"/>
      <c r="BF35" s="672"/>
      <c r="BG35" s="677" t="s">
        <v>309</v>
      </c>
      <c r="BH35" s="678"/>
      <c r="BI35" s="678"/>
      <c r="BJ35" s="678"/>
      <c r="BK35" s="678"/>
      <c r="BL35" s="678"/>
      <c r="BM35" s="678"/>
      <c r="BN35" s="678"/>
      <c r="BO35" s="678"/>
      <c r="BP35" s="678"/>
      <c r="BQ35" s="678"/>
      <c r="BR35" s="678"/>
      <c r="BS35" s="678"/>
      <c r="BT35" s="678"/>
      <c r="BU35" s="679"/>
      <c r="BV35" s="670">
        <v>-33284</v>
      </c>
      <c r="BW35" s="671"/>
      <c r="BX35" s="671"/>
      <c r="BY35" s="671"/>
      <c r="BZ35" s="671"/>
      <c r="CA35" s="671"/>
      <c r="CB35" s="672"/>
      <c r="CD35" s="657" t="s">
        <v>310</v>
      </c>
      <c r="CE35" s="654"/>
      <c r="CF35" s="654"/>
      <c r="CG35" s="654"/>
      <c r="CH35" s="654"/>
      <c r="CI35" s="654"/>
      <c r="CJ35" s="654"/>
      <c r="CK35" s="654"/>
      <c r="CL35" s="654"/>
      <c r="CM35" s="654"/>
      <c r="CN35" s="654"/>
      <c r="CO35" s="654"/>
      <c r="CP35" s="654"/>
      <c r="CQ35" s="655"/>
      <c r="CR35" s="620">
        <v>100276</v>
      </c>
      <c r="CS35" s="639"/>
      <c r="CT35" s="639"/>
      <c r="CU35" s="639"/>
      <c r="CV35" s="639"/>
      <c r="CW35" s="639"/>
      <c r="CX35" s="639"/>
      <c r="CY35" s="640"/>
      <c r="CZ35" s="623">
        <v>0.5</v>
      </c>
      <c r="DA35" s="641"/>
      <c r="DB35" s="641"/>
      <c r="DC35" s="642"/>
      <c r="DD35" s="626">
        <v>87133</v>
      </c>
      <c r="DE35" s="639"/>
      <c r="DF35" s="639"/>
      <c r="DG35" s="639"/>
      <c r="DH35" s="639"/>
      <c r="DI35" s="639"/>
      <c r="DJ35" s="639"/>
      <c r="DK35" s="640"/>
      <c r="DL35" s="626">
        <v>85130</v>
      </c>
      <c r="DM35" s="639"/>
      <c r="DN35" s="639"/>
      <c r="DO35" s="639"/>
      <c r="DP35" s="639"/>
      <c r="DQ35" s="639"/>
      <c r="DR35" s="639"/>
      <c r="DS35" s="639"/>
      <c r="DT35" s="639"/>
      <c r="DU35" s="639"/>
      <c r="DV35" s="640"/>
      <c r="DW35" s="643">
        <v>0.7</v>
      </c>
      <c r="DX35" s="644"/>
      <c r="DY35" s="644"/>
      <c r="DZ35" s="644"/>
      <c r="EA35" s="644"/>
      <c r="EB35" s="644"/>
      <c r="EC35" s="645"/>
    </row>
    <row r="36" spans="2:133" ht="11.25" customHeight="1" x14ac:dyDescent="0.15">
      <c r="B36" s="601" t="s">
        <v>311</v>
      </c>
      <c r="C36" s="602"/>
      <c r="D36" s="602"/>
      <c r="E36" s="602"/>
      <c r="F36" s="602"/>
      <c r="G36" s="602"/>
      <c r="H36" s="602"/>
      <c r="I36" s="602"/>
      <c r="J36" s="602"/>
      <c r="K36" s="602"/>
      <c r="L36" s="602"/>
      <c r="M36" s="602"/>
      <c r="N36" s="602"/>
      <c r="O36" s="602"/>
      <c r="P36" s="602"/>
      <c r="Q36" s="603"/>
      <c r="R36" s="604">
        <v>20262055</v>
      </c>
      <c r="S36" s="661"/>
      <c r="T36" s="661"/>
      <c r="U36" s="661"/>
      <c r="V36" s="661"/>
      <c r="W36" s="661"/>
      <c r="X36" s="661"/>
      <c r="Y36" s="664"/>
      <c r="Z36" s="665">
        <v>100</v>
      </c>
      <c r="AA36" s="665"/>
      <c r="AB36" s="665"/>
      <c r="AC36" s="665"/>
      <c r="AD36" s="666">
        <v>11067656</v>
      </c>
      <c r="AE36" s="666"/>
      <c r="AF36" s="666"/>
      <c r="AG36" s="666"/>
      <c r="AH36" s="666"/>
      <c r="AI36" s="666"/>
      <c r="AJ36" s="666"/>
      <c r="AK36" s="666"/>
      <c r="AL36" s="667">
        <v>100</v>
      </c>
      <c r="AM36" s="668"/>
      <c r="AN36" s="668"/>
      <c r="AO36" s="669"/>
      <c r="AQ36" s="646" t="s">
        <v>312</v>
      </c>
      <c r="AR36" s="647"/>
      <c r="AS36" s="647"/>
      <c r="AT36" s="647"/>
      <c r="AU36" s="647"/>
      <c r="AV36" s="647"/>
      <c r="AW36" s="647"/>
      <c r="AX36" s="647"/>
      <c r="AY36" s="648"/>
      <c r="AZ36" s="620">
        <v>540469</v>
      </c>
      <c r="BA36" s="621"/>
      <c r="BB36" s="621"/>
      <c r="BC36" s="621"/>
      <c r="BD36" s="639"/>
      <c r="BE36" s="639"/>
      <c r="BF36" s="649"/>
      <c r="BG36" s="657" t="s">
        <v>313</v>
      </c>
      <c r="BH36" s="654"/>
      <c r="BI36" s="654"/>
      <c r="BJ36" s="654"/>
      <c r="BK36" s="654"/>
      <c r="BL36" s="654"/>
      <c r="BM36" s="654"/>
      <c r="BN36" s="654"/>
      <c r="BO36" s="654"/>
      <c r="BP36" s="654"/>
      <c r="BQ36" s="654"/>
      <c r="BR36" s="654"/>
      <c r="BS36" s="654"/>
      <c r="BT36" s="654"/>
      <c r="BU36" s="655"/>
      <c r="BV36" s="620">
        <v>-154332</v>
      </c>
      <c r="BW36" s="621"/>
      <c r="BX36" s="621"/>
      <c r="BY36" s="621"/>
      <c r="BZ36" s="621"/>
      <c r="CA36" s="621"/>
      <c r="CB36" s="656"/>
      <c r="CD36" s="657" t="s">
        <v>314</v>
      </c>
      <c r="CE36" s="654"/>
      <c r="CF36" s="654"/>
      <c r="CG36" s="654"/>
      <c r="CH36" s="654"/>
      <c r="CI36" s="654"/>
      <c r="CJ36" s="654"/>
      <c r="CK36" s="654"/>
      <c r="CL36" s="654"/>
      <c r="CM36" s="654"/>
      <c r="CN36" s="654"/>
      <c r="CO36" s="654"/>
      <c r="CP36" s="654"/>
      <c r="CQ36" s="655"/>
      <c r="CR36" s="620">
        <v>2306814</v>
      </c>
      <c r="CS36" s="621"/>
      <c r="CT36" s="621"/>
      <c r="CU36" s="621"/>
      <c r="CV36" s="621"/>
      <c r="CW36" s="621"/>
      <c r="CX36" s="621"/>
      <c r="CY36" s="622"/>
      <c r="CZ36" s="623">
        <v>11.8</v>
      </c>
      <c r="DA36" s="641"/>
      <c r="DB36" s="641"/>
      <c r="DC36" s="642"/>
      <c r="DD36" s="626">
        <v>2248398</v>
      </c>
      <c r="DE36" s="621"/>
      <c r="DF36" s="621"/>
      <c r="DG36" s="621"/>
      <c r="DH36" s="621"/>
      <c r="DI36" s="621"/>
      <c r="DJ36" s="621"/>
      <c r="DK36" s="622"/>
      <c r="DL36" s="626">
        <v>1667851</v>
      </c>
      <c r="DM36" s="621"/>
      <c r="DN36" s="621"/>
      <c r="DO36" s="621"/>
      <c r="DP36" s="621"/>
      <c r="DQ36" s="621"/>
      <c r="DR36" s="621"/>
      <c r="DS36" s="621"/>
      <c r="DT36" s="621"/>
      <c r="DU36" s="621"/>
      <c r="DV36" s="622"/>
      <c r="DW36" s="643">
        <v>14.1</v>
      </c>
      <c r="DX36" s="644"/>
      <c r="DY36" s="644"/>
      <c r="DZ36" s="644"/>
      <c r="EA36" s="644"/>
      <c r="EB36" s="644"/>
      <c r="EC36" s="645"/>
    </row>
    <row r="37" spans="2:133" ht="11.25" customHeight="1" x14ac:dyDescent="0.15">
      <c r="AQ37" s="646" t="s">
        <v>315</v>
      </c>
      <c r="AR37" s="647"/>
      <c r="AS37" s="647"/>
      <c r="AT37" s="647"/>
      <c r="AU37" s="647"/>
      <c r="AV37" s="647"/>
      <c r="AW37" s="647"/>
      <c r="AX37" s="647"/>
      <c r="AY37" s="648"/>
      <c r="AZ37" s="620">
        <v>37254</v>
      </c>
      <c r="BA37" s="621"/>
      <c r="BB37" s="621"/>
      <c r="BC37" s="621"/>
      <c r="BD37" s="639"/>
      <c r="BE37" s="639"/>
      <c r="BF37" s="649"/>
      <c r="BG37" s="657" t="s">
        <v>316</v>
      </c>
      <c r="BH37" s="654"/>
      <c r="BI37" s="654"/>
      <c r="BJ37" s="654"/>
      <c r="BK37" s="654"/>
      <c r="BL37" s="654"/>
      <c r="BM37" s="654"/>
      <c r="BN37" s="654"/>
      <c r="BO37" s="654"/>
      <c r="BP37" s="654"/>
      <c r="BQ37" s="654"/>
      <c r="BR37" s="654"/>
      <c r="BS37" s="654"/>
      <c r="BT37" s="654"/>
      <c r="BU37" s="655"/>
      <c r="BV37" s="620">
        <v>7607</v>
      </c>
      <c r="BW37" s="621"/>
      <c r="BX37" s="621"/>
      <c r="BY37" s="621"/>
      <c r="BZ37" s="621"/>
      <c r="CA37" s="621"/>
      <c r="CB37" s="656"/>
      <c r="CD37" s="657" t="s">
        <v>317</v>
      </c>
      <c r="CE37" s="654"/>
      <c r="CF37" s="654"/>
      <c r="CG37" s="654"/>
      <c r="CH37" s="654"/>
      <c r="CI37" s="654"/>
      <c r="CJ37" s="654"/>
      <c r="CK37" s="654"/>
      <c r="CL37" s="654"/>
      <c r="CM37" s="654"/>
      <c r="CN37" s="654"/>
      <c r="CO37" s="654"/>
      <c r="CP37" s="654"/>
      <c r="CQ37" s="655"/>
      <c r="CR37" s="620">
        <v>1815085</v>
      </c>
      <c r="CS37" s="639"/>
      <c r="CT37" s="639"/>
      <c r="CU37" s="639"/>
      <c r="CV37" s="639"/>
      <c r="CW37" s="639"/>
      <c r="CX37" s="639"/>
      <c r="CY37" s="640"/>
      <c r="CZ37" s="623">
        <v>9.3000000000000007</v>
      </c>
      <c r="DA37" s="641"/>
      <c r="DB37" s="641"/>
      <c r="DC37" s="642"/>
      <c r="DD37" s="626">
        <v>1815085</v>
      </c>
      <c r="DE37" s="639"/>
      <c r="DF37" s="639"/>
      <c r="DG37" s="639"/>
      <c r="DH37" s="639"/>
      <c r="DI37" s="639"/>
      <c r="DJ37" s="639"/>
      <c r="DK37" s="640"/>
      <c r="DL37" s="626">
        <v>1361826</v>
      </c>
      <c r="DM37" s="639"/>
      <c r="DN37" s="639"/>
      <c r="DO37" s="639"/>
      <c r="DP37" s="639"/>
      <c r="DQ37" s="639"/>
      <c r="DR37" s="639"/>
      <c r="DS37" s="639"/>
      <c r="DT37" s="639"/>
      <c r="DU37" s="639"/>
      <c r="DV37" s="640"/>
      <c r="DW37" s="643">
        <v>11.5</v>
      </c>
      <c r="DX37" s="644"/>
      <c r="DY37" s="644"/>
      <c r="DZ37" s="644"/>
      <c r="EA37" s="644"/>
      <c r="EB37" s="644"/>
      <c r="EC37" s="645"/>
    </row>
    <row r="38" spans="2:133" ht="11.25" customHeight="1" x14ac:dyDescent="0.15">
      <c r="AQ38" s="646" t="s">
        <v>318</v>
      </c>
      <c r="AR38" s="647"/>
      <c r="AS38" s="647"/>
      <c r="AT38" s="647"/>
      <c r="AU38" s="647"/>
      <c r="AV38" s="647"/>
      <c r="AW38" s="647"/>
      <c r="AX38" s="647"/>
      <c r="AY38" s="648"/>
      <c r="AZ38" s="620" t="s">
        <v>319</v>
      </c>
      <c r="BA38" s="621"/>
      <c r="BB38" s="621"/>
      <c r="BC38" s="621"/>
      <c r="BD38" s="639"/>
      <c r="BE38" s="639"/>
      <c r="BF38" s="649"/>
      <c r="BG38" s="657" t="s">
        <v>320</v>
      </c>
      <c r="BH38" s="654"/>
      <c r="BI38" s="654"/>
      <c r="BJ38" s="654"/>
      <c r="BK38" s="654"/>
      <c r="BL38" s="654"/>
      <c r="BM38" s="654"/>
      <c r="BN38" s="654"/>
      <c r="BO38" s="654"/>
      <c r="BP38" s="654"/>
      <c r="BQ38" s="654"/>
      <c r="BR38" s="654"/>
      <c r="BS38" s="654"/>
      <c r="BT38" s="654"/>
      <c r="BU38" s="655"/>
      <c r="BV38" s="620">
        <v>12738</v>
      </c>
      <c r="BW38" s="621"/>
      <c r="BX38" s="621"/>
      <c r="BY38" s="621"/>
      <c r="BZ38" s="621"/>
      <c r="CA38" s="621"/>
      <c r="CB38" s="656"/>
      <c r="CD38" s="657" t="s">
        <v>321</v>
      </c>
      <c r="CE38" s="654"/>
      <c r="CF38" s="654"/>
      <c r="CG38" s="654"/>
      <c r="CH38" s="654"/>
      <c r="CI38" s="654"/>
      <c r="CJ38" s="654"/>
      <c r="CK38" s="654"/>
      <c r="CL38" s="654"/>
      <c r="CM38" s="654"/>
      <c r="CN38" s="654"/>
      <c r="CO38" s="654"/>
      <c r="CP38" s="654"/>
      <c r="CQ38" s="655"/>
      <c r="CR38" s="620">
        <v>2331532</v>
      </c>
      <c r="CS38" s="621"/>
      <c r="CT38" s="621"/>
      <c r="CU38" s="621"/>
      <c r="CV38" s="621"/>
      <c r="CW38" s="621"/>
      <c r="CX38" s="621"/>
      <c r="CY38" s="622"/>
      <c r="CZ38" s="623">
        <v>12</v>
      </c>
      <c r="DA38" s="641"/>
      <c r="DB38" s="641"/>
      <c r="DC38" s="642"/>
      <c r="DD38" s="626">
        <v>1983401</v>
      </c>
      <c r="DE38" s="621"/>
      <c r="DF38" s="621"/>
      <c r="DG38" s="621"/>
      <c r="DH38" s="621"/>
      <c r="DI38" s="621"/>
      <c r="DJ38" s="621"/>
      <c r="DK38" s="622"/>
      <c r="DL38" s="626">
        <v>1890379</v>
      </c>
      <c r="DM38" s="621"/>
      <c r="DN38" s="621"/>
      <c r="DO38" s="621"/>
      <c r="DP38" s="621"/>
      <c r="DQ38" s="621"/>
      <c r="DR38" s="621"/>
      <c r="DS38" s="621"/>
      <c r="DT38" s="621"/>
      <c r="DU38" s="621"/>
      <c r="DV38" s="622"/>
      <c r="DW38" s="643">
        <v>16</v>
      </c>
      <c r="DX38" s="644"/>
      <c r="DY38" s="644"/>
      <c r="DZ38" s="644"/>
      <c r="EA38" s="644"/>
      <c r="EB38" s="644"/>
      <c r="EC38" s="645"/>
    </row>
    <row r="39" spans="2:133" ht="11.25" customHeight="1" x14ac:dyDescent="0.15">
      <c r="AQ39" s="646" t="s">
        <v>322</v>
      </c>
      <c r="AR39" s="647"/>
      <c r="AS39" s="647"/>
      <c r="AT39" s="647"/>
      <c r="AU39" s="647"/>
      <c r="AV39" s="647"/>
      <c r="AW39" s="647"/>
      <c r="AX39" s="647"/>
      <c r="AY39" s="648"/>
      <c r="AZ39" s="620" t="s">
        <v>319</v>
      </c>
      <c r="BA39" s="621"/>
      <c r="BB39" s="621"/>
      <c r="BC39" s="621"/>
      <c r="BD39" s="639"/>
      <c r="BE39" s="639"/>
      <c r="BF39" s="649"/>
      <c r="BG39" s="650" t="s">
        <v>323</v>
      </c>
      <c r="BH39" s="651"/>
      <c r="BI39" s="651"/>
      <c r="BJ39" s="651"/>
      <c r="BK39" s="651"/>
      <c r="BL39" s="189"/>
      <c r="BM39" s="654" t="s">
        <v>324</v>
      </c>
      <c r="BN39" s="654"/>
      <c r="BO39" s="654"/>
      <c r="BP39" s="654"/>
      <c r="BQ39" s="654"/>
      <c r="BR39" s="654"/>
      <c r="BS39" s="654"/>
      <c r="BT39" s="654"/>
      <c r="BU39" s="655"/>
      <c r="BV39" s="620">
        <v>99</v>
      </c>
      <c r="BW39" s="621"/>
      <c r="BX39" s="621"/>
      <c r="BY39" s="621"/>
      <c r="BZ39" s="621"/>
      <c r="CA39" s="621"/>
      <c r="CB39" s="656"/>
      <c r="CD39" s="657" t="s">
        <v>325</v>
      </c>
      <c r="CE39" s="654"/>
      <c r="CF39" s="654"/>
      <c r="CG39" s="654"/>
      <c r="CH39" s="654"/>
      <c r="CI39" s="654"/>
      <c r="CJ39" s="654"/>
      <c r="CK39" s="654"/>
      <c r="CL39" s="654"/>
      <c r="CM39" s="654"/>
      <c r="CN39" s="654"/>
      <c r="CO39" s="654"/>
      <c r="CP39" s="654"/>
      <c r="CQ39" s="655"/>
      <c r="CR39" s="620">
        <v>752672</v>
      </c>
      <c r="CS39" s="639"/>
      <c r="CT39" s="639"/>
      <c r="CU39" s="639"/>
      <c r="CV39" s="639"/>
      <c r="CW39" s="639"/>
      <c r="CX39" s="639"/>
      <c r="CY39" s="640"/>
      <c r="CZ39" s="623">
        <v>3.9</v>
      </c>
      <c r="DA39" s="641"/>
      <c r="DB39" s="641"/>
      <c r="DC39" s="642"/>
      <c r="DD39" s="626">
        <v>618403</v>
      </c>
      <c r="DE39" s="639"/>
      <c r="DF39" s="639"/>
      <c r="DG39" s="639"/>
      <c r="DH39" s="639"/>
      <c r="DI39" s="639"/>
      <c r="DJ39" s="639"/>
      <c r="DK39" s="640"/>
      <c r="DL39" s="626" t="s">
        <v>319</v>
      </c>
      <c r="DM39" s="639"/>
      <c r="DN39" s="639"/>
      <c r="DO39" s="639"/>
      <c r="DP39" s="639"/>
      <c r="DQ39" s="639"/>
      <c r="DR39" s="639"/>
      <c r="DS39" s="639"/>
      <c r="DT39" s="639"/>
      <c r="DU39" s="639"/>
      <c r="DV39" s="640"/>
      <c r="DW39" s="643" t="s">
        <v>319</v>
      </c>
      <c r="DX39" s="644"/>
      <c r="DY39" s="644"/>
      <c r="DZ39" s="644"/>
      <c r="EA39" s="644"/>
      <c r="EB39" s="644"/>
      <c r="EC39" s="645"/>
    </row>
    <row r="40" spans="2:133" ht="11.25" customHeight="1" x14ac:dyDescent="0.15">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326</v>
      </c>
      <c r="AR40" s="647"/>
      <c r="AS40" s="647"/>
      <c r="AT40" s="647"/>
      <c r="AU40" s="647"/>
      <c r="AV40" s="647"/>
      <c r="AW40" s="647"/>
      <c r="AX40" s="647"/>
      <c r="AY40" s="648"/>
      <c r="AZ40" s="620">
        <v>518036</v>
      </c>
      <c r="BA40" s="621"/>
      <c r="BB40" s="621"/>
      <c r="BC40" s="621"/>
      <c r="BD40" s="639"/>
      <c r="BE40" s="639"/>
      <c r="BF40" s="649"/>
      <c r="BG40" s="650"/>
      <c r="BH40" s="651"/>
      <c r="BI40" s="651"/>
      <c r="BJ40" s="651"/>
      <c r="BK40" s="651"/>
      <c r="BL40" s="189"/>
      <c r="BM40" s="654" t="s">
        <v>327</v>
      </c>
      <c r="BN40" s="654"/>
      <c r="BO40" s="654"/>
      <c r="BP40" s="654"/>
      <c r="BQ40" s="654"/>
      <c r="BR40" s="654"/>
      <c r="BS40" s="654"/>
      <c r="BT40" s="654"/>
      <c r="BU40" s="655"/>
      <c r="BV40" s="620">
        <v>119</v>
      </c>
      <c r="BW40" s="621"/>
      <c r="BX40" s="621"/>
      <c r="BY40" s="621"/>
      <c r="BZ40" s="621"/>
      <c r="CA40" s="621"/>
      <c r="CB40" s="656"/>
      <c r="CD40" s="657" t="s">
        <v>328</v>
      </c>
      <c r="CE40" s="654"/>
      <c r="CF40" s="654"/>
      <c r="CG40" s="654"/>
      <c r="CH40" s="654"/>
      <c r="CI40" s="654"/>
      <c r="CJ40" s="654"/>
      <c r="CK40" s="654"/>
      <c r="CL40" s="654"/>
      <c r="CM40" s="654"/>
      <c r="CN40" s="654"/>
      <c r="CO40" s="654"/>
      <c r="CP40" s="654"/>
      <c r="CQ40" s="655"/>
      <c r="CR40" s="620">
        <v>50067</v>
      </c>
      <c r="CS40" s="621"/>
      <c r="CT40" s="621"/>
      <c r="CU40" s="621"/>
      <c r="CV40" s="621"/>
      <c r="CW40" s="621"/>
      <c r="CX40" s="621"/>
      <c r="CY40" s="622"/>
      <c r="CZ40" s="623">
        <v>0.3</v>
      </c>
      <c r="DA40" s="641"/>
      <c r="DB40" s="641"/>
      <c r="DC40" s="642"/>
      <c r="DD40" s="626">
        <v>19767</v>
      </c>
      <c r="DE40" s="621"/>
      <c r="DF40" s="621"/>
      <c r="DG40" s="621"/>
      <c r="DH40" s="621"/>
      <c r="DI40" s="621"/>
      <c r="DJ40" s="621"/>
      <c r="DK40" s="622"/>
      <c r="DL40" s="626" t="s">
        <v>319</v>
      </c>
      <c r="DM40" s="621"/>
      <c r="DN40" s="621"/>
      <c r="DO40" s="621"/>
      <c r="DP40" s="621"/>
      <c r="DQ40" s="621"/>
      <c r="DR40" s="621"/>
      <c r="DS40" s="621"/>
      <c r="DT40" s="621"/>
      <c r="DU40" s="621"/>
      <c r="DV40" s="622"/>
      <c r="DW40" s="643" t="s">
        <v>319</v>
      </c>
      <c r="DX40" s="644"/>
      <c r="DY40" s="644"/>
      <c r="DZ40" s="644"/>
      <c r="EA40" s="644"/>
      <c r="EB40" s="644"/>
      <c r="EC40" s="645"/>
    </row>
    <row r="41" spans="2:133" ht="11.25" customHeight="1" x14ac:dyDescent="0.15">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329</v>
      </c>
      <c r="AR41" s="659"/>
      <c r="AS41" s="659"/>
      <c r="AT41" s="659"/>
      <c r="AU41" s="659"/>
      <c r="AV41" s="659"/>
      <c r="AW41" s="659"/>
      <c r="AX41" s="659"/>
      <c r="AY41" s="660"/>
      <c r="AZ41" s="604">
        <v>1273027</v>
      </c>
      <c r="BA41" s="661"/>
      <c r="BB41" s="661"/>
      <c r="BC41" s="661"/>
      <c r="BD41" s="605"/>
      <c r="BE41" s="605"/>
      <c r="BF41" s="662"/>
      <c r="BG41" s="652"/>
      <c r="BH41" s="653"/>
      <c r="BI41" s="653"/>
      <c r="BJ41" s="653"/>
      <c r="BK41" s="653"/>
      <c r="BL41" s="191"/>
      <c r="BM41" s="659" t="s">
        <v>330</v>
      </c>
      <c r="BN41" s="659"/>
      <c r="BO41" s="659"/>
      <c r="BP41" s="659"/>
      <c r="BQ41" s="659"/>
      <c r="BR41" s="659"/>
      <c r="BS41" s="659"/>
      <c r="BT41" s="659"/>
      <c r="BU41" s="660"/>
      <c r="BV41" s="604">
        <v>327</v>
      </c>
      <c r="BW41" s="661"/>
      <c r="BX41" s="661"/>
      <c r="BY41" s="661"/>
      <c r="BZ41" s="661"/>
      <c r="CA41" s="661"/>
      <c r="CB41" s="663"/>
      <c r="CD41" s="657" t="s">
        <v>331</v>
      </c>
      <c r="CE41" s="654"/>
      <c r="CF41" s="654"/>
      <c r="CG41" s="654"/>
      <c r="CH41" s="654"/>
      <c r="CI41" s="654"/>
      <c r="CJ41" s="654"/>
      <c r="CK41" s="654"/>
      <c r="CL41" s="654"/>
      <c r="CM41" s="654"/>
      <c r="CN41" s="654"/>
      <c r="CO41" s="654"/>
      <c r="CP41" s="654"/>
      <c r="CQ41" s="655"/>
      <c r="CR41" s="620" t="s">
        <v>332</v>
      </c>
      <c r="CS41" s="639"/>
      <c r="CT41" s="639"/>
      <c r="CU41" s="639"/>
      <c r="CV41" s="639"/>
      <c r="CW41" s="639"/>
      <c r="CX41" s="639"/>
      <c r="CY41" s="640"/>
      <c r="CZ41" s="623" t="s">
        <v>332</v>
      </c>
      <c r="DA41" s="641"/>
      <c r="DB41" s="641"/>
      <c r="DC41" s="642"/>
      <c r="DD41" s="626" t="s">
        <v>332</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x14ac:dyDescent="0.15">
      <c r="B42" s="183" t="s">
        <v>333</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334</v>
      </c>
      <c r="CE42" s="618"/>
      <c r="CF42" s="618"/>
      <c r="CG42" s="618"/>
      <c r="CH42" s="618"/>
      <c r="CI42" s="618"/>
      <c r="CJ42" s="618"/>
      <c r="CK42" s="618"/>
      <c r="CL42" s="618"/>
      <c r="CM42" s="618"/>
      <c r="CN42" s="618"/>
      <c r="CO42" s="618"/>
      <c r="CP42" s="618"/>
      <c r="CQ42" s="619"/>
      <c r="CR42" s="620">
        <v>1806851</v>
      </c>
      <c r="CS42" s="621"/>
      <c r="CT42" s="621"/>
      <c r="CU42" s="621"/>
      <c r="CV42" s="621"/>
      <c r="CW42" s="621"/>
      <c r="CX42" s="621"/>
      <c r="CY42" s="622"/>
      <c r="CZ42" s="623">
        <v>9.3000000000000007</v>
      </c>
      <c r="DA42" s="624"/>
      <c r="DB42" s="624"/>
      <c r="DC42" s="625"/>
      <c r="DD42" s="626">
        <v>432736</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x14ac:dyDescent="0.15">
      <c r="B43" s="193" t="s">
        <v>335</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336</v>
      </c>
      <c r="CE43" s="618"/>
      <c r="CF43" s="618"/>
      <c r="CG43" s="618"/>
      <c r="CH43" s="618"/>
      <c r="CI43" s="618"/>
      <c r="CJ43" s="618"/>
      <c r="CK43" s="618"/>
      <c r="CL43" s="618"/>
      <c r="CM43" s="618"/>
      <c r="CN43" s="618"/>
      <c r="CO43" s="618"/>
      <c r="CP43" s="618"/>
      <c r="CQ43" s="619"/>
      <c r="CR43" s="620">
        <v>33004</v>
      </c>
      <c r="CS43" s="639"/>
      <c r="CT43" s="639"/>
      <c r="CU43" s="639"/>
      <c r="CV43" s="639"/>
      <c r="CW43" s="639"/>
      <c r="CX43" s="639"/>
      <c r="CY43" s="640"/>
      <c r="CZ43" s="623">
        <v>0.2</v>
      </c>
      <c r="DA43" s="641"/>
      <c r="DB43" s="641"/>
      <c r="DC43" s="642"/>
      <c r="DD43" s="626">
        <v>33004</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x14ac:dyDescent="0.15">
      <c r="B44" s="194" t="s">
        <v>337</v>
      </c>
      <c r="CD44" s="633" t="s">
        <v>289</v>
      </c>
      <c r="CE44" s="634"/>
      <c r="CF44" s="617" t="s">
        <v>338</v>
      </c>
      <c r="CG44" s="618"/>
      <c r="CH44" s="618"/>
      <c r="CI44" s="618"/>
      <c r="CJ44" s="618"/>
      <c r="CK44" s="618"/>
      <c r="CL44" s="618"/>
      <c r="CM44" s="618"/>
      <c r="CN44" s="618"/>
      <c r="CO44" s="618"/>
      <c r="CP44" s="618"/>
      <c r="CQ44" s="619"/>
      <c r="CR44" s="620">
        <v>1805317</v>
      </c>
      <c r="CS44" s="621"/>
      <c r="CT44" s="621"/>
      <c r="CU44" s="621"/>
      <c r="CV44" s="621"/>
      <c r="CW44" s="621"/>
      <c r="CX44" s="621"/>
      <c r="CY44" s="622"/>
      <c r="CZ44" s="623">
        <v>9.3000000000000007</v>
      </c>
      <c r="DA44" s="624"/>
      <c r="DB44" s="624"/>
      <c r="DC44" s="625"/>
      <c r="DD44" s="626">
        <v>431202</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x14ac:dyDescent="0.15">
      <c r="CD45" s="635"/>
      <c r="CE45" s="636"/>
      <c r="CF45" s="617" t="s">
        <v>339</v>
      </c>
      <c r="CG45" s="618"/>
      <c r="CH45" s="618"/>
      <c r="CI45" s="618"/>
      <c r="CJ45" s="618"/>
      <c r="CK45" s="618"/>
      <c r="CL45" s="618"/>
      <c r="CM45" s="618"/>
      <c r="CN45" s="618"/>
      <c r="CO45" s="618"/>
      <c r="CP45" s="618"/>
      <c r="CQ45" s="619"/>
      <c r="CR45" s="620">
        <v>1127947</v>
      </c>
      <c r="CS45" s="639"/>
      <c r="CT45" s="639"/>
      <c r="CU45" s="639"/>
      <c r="CV45" s="639"/>
      <c r="CW45" s="639"/>
      <c r="CX45" s="639"/>
      <c r="CY45" s="640"/>
      <c r="CZ45" s="623">
        <v>5.8</v>
      </c>
      <c r="DA45" s="641"/>
      <c r="DB45" s="641"/>
      <c r="DC45" s="642"/>
      <c r="DD45" s="626">
        <v>92504</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x14ac:dyDescent="0.15">
      <c r="CD46" s="635"/>
      <c r="CE46" s="636"/>
      <c r="CF46" s="617" t="s">
        <v>340</v>
      </c>
      <c r="CG46" s="618"/>
      <c r="CH46" s="618"/>
      <c r="CI46" s="618"/>
      <c r="CJ46" s="618"/>
      <c r="CK46" s="618"/>
      <c r="CL46" s="618"/>
      <c r="CM46" s="618"/>
      <c r="CN46" s="618"/>
      <c r="CO46" s="618"/>
      <c r="CP46" s="618"/>
      <c r="CQ46" s="619"/>
      <c r="CR46" s="620">
        <v>602542</v>
      </c>
      <c r="CS46" s="621"/>
      <c r="CT46" s="621"/>
      <c r="CU46" s="621"/>
      <c r="CV46" s="621"/>
      <c r="CW46" s="621"/>
      <c r="CX46" s="621"/>
      <c r="CY46" s="622"/>
      <c r="CZ46" s="623">
        <v>3.1</v>
      </c>
      <c r="DA46" s="624"/>
      <c r="DB46" s="624"/>
      <c r="DC46" s="625"/>
      <c r="DD46" s="626">
        <v>268573</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x14ac:dyDescent="0.15">
      <c r="CD47" s="635"/>
      <c r="CE47" s="636"/>
      <c r="CF47" s="617" t="s">
        <v>341</v>
      </c>
      <c r="CG47" s="618"/>
      <c r="CH47" s="618"/>
      <c r="CI47" s="618"/>
      <c r="CJ47" s="618"/>
      <c r="CK47" s="618"/>
      <c r="CL47" s="618"/>
      <c r="CM47" s="618"/>
      <c r="CN47" s="618"/>
      <c r="CO47" s="618"/>
      <c r="CP47" s="618"/>
      <c r="CQ47" s="619"/>
      <c r="CR47" s="620">
        <v>1534</v>
      </c>
      <c r="CS47" s="639"/>
      <c r="CT47" s="639"/>
      <c r="CU47" s="639"/>
      <c r="CV47" s="639"/>
      <c r="CW47" s="639"/>
      <c r="CX47" s="639"/>
      <c r="CY47" s="640"/>
      <c r="CZ47" s="623">
        <v>0</v>
      </c>
      <c r="DA47" s="641"/>
      <c r="DB47" s="641"/>
      <c r="DC47" s="642"/>
      <c r="DD47" s="626">
        <v>1534</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x14ac:dyDescent="0.15">
      <c r="CD48" s="637"/>
      <c r="CE48" s="638"/>
      <c r="CF48" s="617" t="s">
        <v>342</v>
      </c>
      <c r="CG48" s="618"/>
      <c r="CH48" s="618"/>
      <c r="CI48" s="618"/>
      <c r="CJ48" s="618"/>
      <c r="CK48" s="618"/>
      <c r="CL48" s="618"/>
      <c r="CM48" s="618"/>
      <c r="CN48" s="618"/>
      <c r="CO48" s="618"/>
      <c r="CP48" s="618"/>
      <c r="CQ48" s="619"/>
      <c r="CR48" s="620" t="s">
        <v>111</v>
      </c>
      <c r="CS48" s="621"/>
      <c r="CT48" s="621"/>
      <c r="CU48" s="621"/>
      <c r="CV48" s="621"/>
      <c r="CW48" s="621"/>
      <c r="CX48" s="621"/>
      <c r="CY48" s="622"/>
      <c r="CZ48" s="623" t="s">
        <v>111</v>
      </c>
      <c r="DA48" s="624"/>
      <c r="DB48" s="624"/>
      <c r="DC48" s="625"/>
      <c r="DD48" s="626" t="s">
        <v>111</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x14ac:dyDescent="0.15">
      <c r="CD49" s="601" t="s">
        <v>343</v>
      </c>
      <c r="CE49" s="602"/>
      <c r="CF49" s="602"/>
      <c r="CG49" s="602"/>
      <c r="CH49" s="602"/>
      <c r="CI49" s="602"/>
      <c r="CJ49" s="602"/>
      <c r="CK49" s="602"/>
      <c r="CL49" s="602"/>
      <c r="CM49" s="602"/>
      <c r="CN49" s="602"/>
      <c r="CO49" s="602"/>
      <c r="CP49" s="602"/>
      <c r="CQ49" s="603"/>
      <c r="CR49" s="604">
        <v>19493371</v>
      </c>
      <c r="CS49" s="605"/>
      <c r="CT49" s="605"/>
      <c r="CU49" s="605"/>
      <c r="CV49" s="605"/>
      <c r="CW49" s="605"/>
      <c r="CX49" s="605"/>
      <c r="CY49" s="606"/>
      <c r="CZ49" s="607">
        <v>100</v>
      </c>
      <c r="DA49" s="608"/>
      <c r="DB49" s="608"/>
      <c r="DC49" s="609"/>
      <c r="DD49" s="610">
        <v>12745377</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x14ac:dyDescent="0.15"/>
    <row r="51" spans="82:133" hidden="1" x14ac:dyDescent="0.15"/>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x14ac:dyDescent="0.15"/>
  <cols>
    <col min="1" max="130" width="2.75" style="242" customWidth="1"/>
    <col min="131" max="131" width="1.625" style="242" customWidth="1"/>
    <col min="132" max="16384" width="9" style="242" hidden="1"/>
  </cols>
  <sheetData>
    <row r="1" spans="1:131" s="200" customFormat="1" ht="11.25" customHeight="1" thickBot="1" x14ac:dyDescent="0.2">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x14ac:dyDescent="0.2">
      <c r="A2" s="201" t="s">
        <v>344</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345</v>
      </c>
      <c r="DK2" s="1140"/>
      <c r="DL2" s="1140"/>
      <c r="DM2" s="1140"/>
      <c r="DN2" s="1140"/>
      <c r="DO2" s="1141"/>
      <c r="DP2" s="202"/>
      <c r="DQ2" s="1139" t="s">
        <v>346</v>
      </c>
      <c r="DR2" s="1140"/>
      <c r="DS2" s="1140"/>
      <c r="DT2" s="1140"/>
      <c r="DU2" s="1140"/>
      <c r="DV2" s="1140"/>
      <c r="DW2" s="1140"/>
      <c r="DX2" s="1140"/>
      <c r="DY2" s="1140"/>
      <c r="DZ2" s="1141"/>
      <c r="EA2" s="203"/>
    </row>
    <row r="3" spans="1:131" s="200" customFormat="1" ht="11.25" customHeight="1" x14ac:dyDescent="0.1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x14ac:dyDescent="0.2">
      <c r="A4" s="1092" t="s">
        <v>347</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348</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x14ac:dyDescent="0.15">
      <c r="A5" s="1024" t="s">
        <v>349</v>
      </c>
      <c r="B5" s="1025"/>
      <c r="C5" s="1025"/>
      <c r="D5" s="1025"/>
      <c r="E5" s="1025"/>
      <c r="F5" s="1025"/>
      <c r="G5" s="1025"/>
      <c r="H5" s="1025"/>
      <c r="I5" s="1025"/>
      <c r="J5" s="1025"/>
      <c r="K5" s="1025"/>
      <c r="L5" s="1025"/>
      <c r="M5" s="1025"/>
      <c r="N5" s="1025"/>
      <c r="O5" s="1025"/>
      <c r="P5" s="1026"/>
      <c r="Q5" s="1030" t="s">
        <v>350</v>
      </c>
      <c r="R5" s="1031"/>
      <c r="S5" s="1031"/>
      <c r="T5" s="1031"/>
      <c r="U5" s="1032"/>
      <c r="V5" s="1030" t="s">
        <v>351</v>
      </c>
      <c r="W5" s="1031"/>
      <c r="X5" s="1031"/>
      <c r="Y5" s="1031"/>
      <c r="Z5" s="1032"/>
      <c r="AA5" s="1030" t="s">
        <v>352</v>
      </c>
      <c r="AB5" s="1031"/>
      <c r="AC5" s="1031"/>
      <c r="AD5" s="1031"/>
      <c r="AE5" s="1031"/>
      <c r="AF5" s="1142" t="s">
        <v>353</v>
      </c>
      <c r="AG5" s="1031"/>
      <c r="AH5" s="1031"/>
      <c r="AI5" s="1031"/>
      <c r="AJ5" s="1046"/>
      <c r="AK5" s="1031" t="s">
        <v>354</v>
      </c>
      <c r="AL5" s="1031"/>
      <c r="AM5" s="1031"/>
      <c r="AN5" s="1031"/>
      <c r="AO5" s="1032"/>
      <c r="AP5" s="1030" t="s">
        <v>355</v>
      </c>
      <c r="AQ5" s="1031"/>
      <c r="AR5" s="1031"/>
      <c r="AS5" s="1031"/>
      <c r="AT5" s="1032"/>
      <c r="AU5" s="1030" t="s">
        <v>356</v>
      </c>
      <c r="AV5" s="1031"/>
      <c r="AW5" s="1031"/>
      <c r="AX5" s="1031"/>
      <c r="AY5" s="1046"/>
      <c r="AZ5" s="209"/>
      <c r="BA5" s="209"/>
      <c r="BB5" s="209"/>
      <c r="BC5" s="209"/>
      <c r="BD5" s="209"/>
      <c r="BE5" s="210"/>
      <c r="BF5" s="210"/>
      <c r="BG5" s="210"/>
      <c r="BH5" s="210"/>
      <c r="BI5" s="210"/>
      <c r="BJ5" s="210"/>
      <c r="BK5" s="210"/>
      <c r="BL5" s="210"/>
      <c r="BM5" s="210"/>
      <c r="BN5" s="210"/>
      <c r="BO5" s="210"/>
      <c r="BP5" s="210"/>
      <c r="BQ5" s="1024" t="s">
        <v>357</v>
      </c>
      <c r="BR5" s="1025"/>
      <c r="BS5" s="1025"/>
      <c r="BT5" s="1025"/>
      <c r="BU5" s="1025"/>
      <c r="BV5" s="1025"/>
      <c r="BW5" s="1025"/>
      <c r="BX5" s="1025"/>
      <c r="BY5" s="1025"/>
      <c r="BZ5" s="1025"/>
      <c r="CA5" s="1025"/>
      <c r="CB5" s="1025"/>
      <c r="CC5" s="1025"/>
      <c r="CD5" s="1025"/>
      <c r="CE5" s="1025"/>
      <c r="CF5" s="1025"/>
      <c r="CG5" s="1026"/>
      <c r="CH5" s="1030" t="s">
        <v>358</v>
      </c>
      <c r="CI5" s="1031"/>
      <c r="CJ5" s="1031"/>
      <c r="CK5" s="1031"/>
      <c r="CL5" s="1032"/>
      <c r="CM5" s="1030" t="s">
        <v>359</v>
      </c>
      <c r="CN5" s="1031"/>
      <c r="CO5" s="1031"/>
      <c r="CP5" s="1031"/>
      <c r="CQ5" s="1032"/>
      <c r="CR5" s="1030" t="s">
        <v>360</v>
      </c>
      <c r="CS5" s="1031"/>
      <c r="CT5" s="1031"/>
      <c r="CU5" s="1031"/>
      <c r="CV5" s="1032"/>
      <c r="CW5" s="1030" t="s">
        <v>361</v>
      </c>
      <c r="CX5" s="1031"/>
      <c r="CY5" s="1031"/>
      <c r="CZ5" s="1031"/>
      <c r="DA5" s="1032"/>
      <c r="DB5" s="1030" t="s">
        <v>362</v>
      </c>
      <c r="DC5" s="1031"/>
      <c r="DD5" s="1031"/>
      <c r="DE5" s="1031"/>
      <c r="DF5" s="1032"/>
      <c r="DG5" s="1127" t="s">
        <v>363</v>
      </c>
      <c r="DH5" s="1128"/>
      <c r="DI5" s="1128"/>
      <c r="DJ5" s="1128"/>
      <c r="DK5" s="1129"/>
      <c r="DL5" s="1127" t="s">
        <v>364</v>
      </c>
      <c r="DM5" s="1128"/>
      <c r="DN5" s="1128"/>
      <c r="DO5" s="1128"/>
      <c r="DP5" s="1129"/>
      <c r="DQ5" s="1030" t="s">
        <v>365</v>
      </c>
      <c r="DR5" s="1031"/>
      <c r="DS5" s="1031"/>
      <c r="DT5" s="1031"/>
      <c r="DU5" s="1032"/>
      <c r="DV5" s="1030" t="s">
        <v>356</v>
      </c>
      <c r="DW5" s="1031"/>
      <c r="DX5" s="1031"/>
      <c r="DY5" s="1031"/>
      <c r="DZ5" s="1046"/>
      <c r="EA5" s="207"/>
    </row>
    <row r="6" spans="1:131" s="208" customFormat="1" ht="26.25" customHeight="1" thickBot="1" x14ac:dyDescent="0.2">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x14ac:dyDescent="0.15">
      <c r="A7" s="211">
        <v>1</v>
      </c>
      <c r="B7" s="1079" t="s">
        <v>366</v>
      </c>
      <c r="C7" s="1080"/>
      <c r="D7" s="1080"/>
      <c r="E7" s="1080"/>
      <c r="F7" s="1080"/>
      <c r="G7" s="1080"/>
      <c r="H7" s="1080"/>
      <c r="I7" s="1080"/>
      <c r="J7" s="1080"/>
      <c r="K7" s="1080"/>
      <c r="L7" s="1080"/>
      <c r="M7" s="1080"/>
      <c r="N7" s="1080"/>
      <c r="O7" s="1080"/>
      <c r="P7" s="1081"/>
      <c r="Q7" s="1133">
        <v>20246</v>
      </c>
      <c r="R7" s="1134"/>
      <c r="S7" s="1134"/>
      <c r="T7" s="1134"/>
      <c r="U7" s="1134"/>
      <c r="V7" s="1134">
        <v>19493</v>
      </c>
      <c r="W7" s="1134"/>
      <c r="X7" s="1134"/>
      <c r="Y7" s="1134"/>
      <c r="Z7" s="1134"/>
      <c r="AA7" s="1134">
        <v>753</v>
      </c>
      <c r="AB7" s="1134"/>
      <c r="AC7" s="1134"/>
      <c r="AD7" s="1134"/>
      <c r="AE7" s="1135"/>
      <c r="AF7" s="1136">
        <v>718</v>
      </c>
      <c r="AG7" s="1137"/>
      <c r="AH7" s="1137"/>
      <c r="AI7" s="1137"/>
      <c r="AJ7" s="1138"/>
      <c r="AK7" s="1120">
        <v>353</v>
      </c>
      <c r="AL7" s="1121"/>
      <c r="AM7" s="1121"/>
      <c r="AN7" s="1121"/>
      <c r="AO7" s="1121"/>
      <c r="AP7" s="1121">
        <v>14765</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t="s">
        <v>571</v>
      </c>
      <c r="BS7" s="1124" t="s">
        <v>570</v>
      </c>
      <c r="BT7" s="1125"/>
      <c r="BU7" s="1125"/>
      <c r="BV7" s="1125"/>
      <c r="BW7" s="1125"/>
      <c r="BX7" s="1125"/>
      <c r="BY7" s="1125"/>
      <c r="BZ7" s="1125"/>
      <c r="CA7" s="1125"/>
      <c r="CB7" s="1125"/>
      <c r="CC7" s="1125"/>
      <c r="CD7" s="1125"/>
      <c r="CE7" s="1125"/>
      <c r="CF7" s="1125"/>
      <c r="CG7" s="1126"/>
      <c r="CH7" s="1117">
        <v>0</v>
      </c>
      <c r="CI7" s="1118"/>
      <c r="CJ7" s="1118"/>
      <c r="CK7" s="1118"/>
      <c r="CL7" s="1119"/>
      <c r="CM7" s="1117">
        <v>122</v>
      </c>
      <c r="CN7" s="1118"/>
      <c r="CO7" s="1118"/>
      <c r="CP7" s="1118"/>
      <c r="CQ7" s="1119"/>
      <c r="CR7" s="1117">
        <v>6</v>
      </c>
      <c r="CS7" s="1118"/>
      <c r="CT7" s="1118"/>
      <c r="CU7" s="1118"/>
      <c r="CV7" s="1119"/>
      <c r="CW7" s="1117" t="s">
        <v>576</v>
      </c>
      <c r="CX7" s="1118"/>
      <c r="CY7" s="1118"/>
      <c r="CZ7" s="1118"/>
      <c r="DA7" s="1119"/>
      <c r="DB7" s="1117">
        <v>258</v>
      </c>
      <c r="DC7" s="1118"/>
      <c r="DD7" s="1118"/>
      <c r="DE7" s="1118"/>
      <c r="DF7" s="1119"/>
      <c r="DG7" s="1117">
        <v>75</v>
      </c>
      <c r="DH7" s="1118"/>
      <c r="DI7" s="1118"/>
      <c r="DJ7" s="1118"/>
      <c r="DK7" s="1119"/>
      <c r="DL7" s="1117" t="s">
        <v>577</v>
      </c>
      <c r="DM7" s="1118"/>
      <c r="DN7" s="1118"/>
      <c r="DO7" s="1118"/>
      <c r="DP7" s="1119"/>
      <c r="DQ7" s="1117">
        <v>248</v>
      </c>
      <c r="DR7" s="1118"/>
      <c r="DS7" s="1118"/>
      <c r="DT7" s="1118"/>
      <c r="DU7" s="1119"/>
      <c r="DV7" s="1144"/>
      <c r="DW7" s="1145"/>
      <c r="DX7" s="1145"/>
      <c r="DY7" s="1145"/>
      <c r="DZ7" s="1146"/>
      <c r="EA7" s="207"/>
    </row>
    <row r="8" spans="1:131" s="208" customFormat="1" ht="26.25" customHeight="1" x14ac:dyDescent="0.15">
      <c r="A8" s="214">
        <v>2</v>
      </c>
      <c r="B8" s="1066" t="s">
        <v>367</v>
      </c>
      <c r="C8" s="1067"/>
      <c r="D8" s="1067"/>
      <c r="E8" s="1067"/>
      <c r="F8" s="1067"/>
      <c r="G8" s="1067"/>
      <c r="H8" s="1067"/>
      <c r="I8" s="1067"/>
      <c r="J8" s="1067"/>
      <c r="K8" s="1067"/>
      <c r="L8" s="1067"/>
      <c r="M8" s="1067"/>
      <c r="N8" s="1067"/>
      <c r="O8" s="1067"/>
      <c r="P8" s="1068"/>
      <c r="Q8" s="1072">
        <v>24</v>
      </c>
      <c r="R8" s="1073"/>
      <c r="S8" s="1073"/>
      <c r="T8" s="1073"/>
      <c r="U8" s="1073"/>
      <c r="V8" s="1073">
        <v>8</v>
      </c>
      <c r="W8" s="1073"/>
      <c r="X8" s="1073"/>
      <c r="Y8" s="1073"/>
      <c r="Z8" s="1073"/>
      <c r="AA8" s="1073">
        <v>16</v>
      </c>
      <c r="AB8" s="1073"/>
      <c r="AC8" s="1073"/>
      <c r="AD8" s="1073"/>
      <c r="AE8" s="1074"/>
      <c r="AF8" s="1048">
        <v>16</v>
      </c>
      <c r="AG8" s="1049"/>
      <c r="AH8" s="1049"/>
      <c r="AI8" s="1049"/>
      <c r="AJ8" s="1050"/>
      <c r="AK8" s="1115" t="s">
        <v>550</v>
      </c>
      <c r="AL8" s="1116"/>
      <c r="AM8" s="1116"/>
      <c r="AN8" s="1116"/>
      <c r="AO8" s="1116"/>
      <c r="AP8" s="1116" t="s">
        <v>550</v>
      </c>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c r="BT8" s="1044"/>
      <c r="BU8" s="1044"/>
      <c r="BV8" s="1044"/>
      <c r="BW8" s="1044"/>
      <c r="BX8" s="1044"/>
      <c r="BY8" s="1044"/>
      <c r="BZ8" s="1044"/>
      <c r="CA8" s="1044"/>
      <c r="CB8" s="1044"/>
      <c r="CC8" s="1044"/>
      <c r="CD8" s="1044"/>
      <c r="CE8" s="1044"/>
      <c r="CF8" s="1044"/>
      <c r="CG8" s="1045"/>
      <c r="CH8" s="1018"/>
      <c r="CI8" s="1019"/>
      <c r="CJ8" s="1019"/>
      <c r="CK8" s="1019"/>
      <c r="CL8" s="1020"/>
      <c r="CM8" s="1018"/>
      <c r="CN8" s="1019"/>
      <c r="CO8" s="1019"/>
      <c r="CP8" s="1019"/>
      <c r="CQ8" s="1020"/>
      <c r="CR8" s="1018"/>
      <c r="CS8" s="1019"/>
      <c r="CT8" s="1019"/>
      <c r="CU8" s="1019"/>
      <c r="CV8" s="1020"/>
      <c r="CW8" s="1018"/>
      <c r="CX8" s="1019"/>
      <c r="CY8" s="1019"/>
      <c r="CZ8" s="1019"/>
      <c r="DA8" s="1020"/>
      <c r="DB8" s="1018"/>
      <c r="DC8" s="1019"/>
      <c r="DD8" s="1019"/>
      <c r="DE8" s="1019"/>
      <c r="DF8" s="1020"/>
      <c r="DG8" s="1018"/>
      <c r="DH8" s="1019"/>
      <c r="DI8" s="1019"/>
      <c r="DJ8" s="1019"/>
      <c r="DK8" s="1020"/>
      <c r="DL8" s="1018"/>
      <c r="DM8" s="1019"/>
      <c r="DN8" s="1019"/>
      <c r="DO8" s="1019"/>
      <c r="DP8" s="1020"/>
      <c r="DQ8" s="1018"/>
      <c r="DR8" s="1019"/>
      <c r="DS8" s="1019"/>
      <c r="DT8" s="1019"/>
      <c r="DU8" s="1020"/>
      <c r="DV8" s="1021"/>
      <c r="DW8" s="1022"/>
      <c r="DX8" s="1022"/>
      <c r="DY8" s="1022"/>
      <c r="DZ8" s="1023"/>
      <c r="EA8" s="207"/>
    </row>
    <row r="9" spans="1:131" s="208" customFormat="1" ht="26.25" customHeight="1" x14ac:dyDescent="0.15">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c r="BT9" s="1044"/>
      <c r="BU9" s="1044"/>
      <c r="BV9" s="1044"/>
      <c r="BW9" s="1044"/>
      <c r="BX9" s="1044"/>
      <c r="BY9" s="1044"/>
      <c r="BZ9" s="1044"/>
      <c r="CA9" s="1044"/>
      <c r="CB9" s="1044"/>
      <c r="CC9" s="1044"/>
      <c r="CD9" s="1044"/>
      <c r="CE9" s="1044"/>
      <c r="CF9" s="1044"/>
      <c r="CG9" s="1045"/>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07"/>
    </row>
    <row r="10" spans="1:131" s="208" customFormat="1" ht="26.25" customHeight="1" x14ac:dyDescent="0.15">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x14ac:dyDescent="0.15">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x14ac:dyDescent="0.15">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x14ac:dyDescent="0.15">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x14ac:dyDescent="0.15">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x14ac:dyDescent="0.15">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x14ac:dyDescent="0.15">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x14ac:dyDescent="0.15">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x14ac:dyDescent="0.15">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x14ac:dyDescent="0.15">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x14ac:dyDescent="0.15">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x14ac:dyDescent="0.2">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x14ac:dyDescent="0.15">
      <c r="A22" s="214">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368</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x14ac:dyDescent="0.2">
      <c r="A23" s="217" t="s">
        <v>369</v>
      </c>
      <c r="B23" s="973" t="s">
        <v>370</v>
      </c>
      <c r="C23" s="974"/>
      <c r="D23" s="974"/>
      <c r="E23" s="974"/>
      <c r="F23" s="974"/>
      <c r="G23" s="974"/>
      <c r="H23" s="974"/>
      <c r="I23" s="974"/>
      <c r="J23" s="974"/>
      <c r="K23" s="974"/>
      <c r="L23" s="974"/>
      <c r="M23" s="974"/>
      <c r="N23" s="974"/>
      <c r="O23" s="974"/>
      <c r="P23" s="975"/>
      <c r="Q23" s="1097">
        <v>20262</v>
      </c>
      <c r="R23" s="1098"/>
      <c r="S23" s="1098"/>
      <c r="T23" s="1098"/>
      <c r="U23" s="1098"/>
      <c r="V23" s="1098">
        <v>19493</v>
      </c>
      <c r="W23" s="1098"/>
      <c r="X23" s="1098"/>
      <c r="Y23" s="1098"/>
      <c r="Z23" s="1098"/>
      <c r="AA23" s="1098">
        <v>769</v>
      </c>
      <c r="AB23" s="1098"/>
      <c r="AC23" s="1098"/>
      <c r="AD23" s="1098"/>
      <c r="AE23" s="1099"/>
      <c r="AF23" s="1100">
        <v>733</v>
      </c>
      <c r="AG23" s="1098"/>
      <c r="AH23" s="1098"/>
      <c r="AI23" s="1098"/>
      <c r="AJ23" s="1101"/>
      <c r="AK23" s="1102"/>
      <c r="AL23" s="1103"/>
      <c r="AM23" s="1103"/>
      <c r="AN23" s="1103"/>
      <c r="AO23" s="1103"/>
      <c r="AP23" s="1098">
        <v>14765</v>
      </c>
      <c r="AQ23" s="1098"/>
      <c r="AR23" s="1098"/>
      <c r="AS23" s="1098"/>
      <c r="AT23" s="1098"/>
      <c r="AU23" s="1104"/>
      <c r="AV23" s="1104"/>
      <c r="AW23" s="1104"/>
      <c r="AX23" s="1104"/>
      <c r="AY23" s="1105"/>
      <c r="AZ23" s="1094" t="s">
        <v>371</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x14ac:dyDescent="0.15">
      <c r="A24" s="1093" t="s">
        <v>372</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x14ac:dyDescent="0.2">
      <c r="A25" s="1092" t="s">
        <v>373</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x14ac:dyDescent="0.15">
      <c r="A26" s="1024" t="s">
        <v>349</v>
      </c>
      <c r="B26" s="1025"/>
      <c r="C26" s="1025"/>
      <c r="D26" s="1025"/>
      <c r="E26" s="1025"/>
      <c r="F26" s="1025"/>
      <c r="G26" s="1025"/>
      <c r="H26" s="1025"/>
      <c r="I26" s="1025"/>
      <c r="J26" s="1025"/>
      <c r="K26" s="1025"/>
      <c r="L26" s="1025"/>
      <c r="M26" s="1025"/>
      <c r="N26" s="1025"/>
      <c r="O26" s="1025"/>
      <c r="P26" s="1026"/>
      <c r="Q26" s="1030" t="s">
        <v>374</v>
      </c>
      <c r="R26" s="1031"/>
      <c r="S26" s="1031"/>
      <c r="T26" s="1031"/>
      <c r="U26" s="1032"/>
      <c r="V26" s="1030" t="s">
        <v>375</v>
      </c>
      <c r="W26" s="1031"/>
      <c r="X26" s="1031"/>
      <c r="Y26" s="1031"/>
      <c r="Z26" s="1032"/>
      <c r="AA26" s="1030" t="s">
        <v>376</v>
      </c>
      <c r="AB26" s="1031"/>
      <c r="AC26" s="1031"/>
      <c r="AD26" s="1031"/>
      <c r="AE26" s="1031"/>
      <c r="AF26" s="1088" t="s">
        <v>377</v>
      </c>
      <c r="AG26" s="1037"/>
      <c r="AH26" s="1037"/>
      <c r="AI26" s="1037"/>
      <c r="AJ26" s="1089"/>
      <c r="AK26" s="1031" t="s">
        <v>378</v>
      </c>
      <c r="AL26" s="1031"/>
      <c r="AM26" s="1031"/>
      <c r="AN26" s="1031"/>
      <c r="AO26" s="1032"/>
      <c r="AP26" s="1030" t="s">
        <v>379</v>
      </c>
      <c r="AQ26" s="1031"/>
      <c r="AR26" s="1031"/>
      <c r="AS26" s="1031"/>
      <c r="AT26" s="1032"/>
      <c r="AU26" s="1030" t="s">
        <v>380</v>
      </c>
      <c r="AV26" s="1031"/>
      <c r="AW26" s="1031"/>
      <c r="AX26" s="1031"/>
      <c r="AY26" s="1032"/>
      <c r="AZ26" s="1030" t="s">
        <v>381</v>
      </c>
      <c r="BA26" s="1031"/>
      <c r="BB26" s="1031"/>
      <c r="BC26" s="1031"/>
      <c r="BD26" s="1032"/>
      <c r="BE26" s="1030" t="s">
        <v>356</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x14ac:dyDescent="0.2">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x14ac:dyDescent="0.15">
      <c r="A28" s="219">
        <v>1</v>
      </c>
      <c r="B28" s="1079" t="s">
        <v>382</v>
      </c>
      <c r="C28" s="1080"/>
      <c r="D28" s="1080"/>
      <c r="E28" s="1080"/>
      <c r="F28" s="1080"/>
      <c r="G28" s="1080"/>
      <c r="H28" s="1080"/>
      <c r="I28" s="1080"/>
      <c r="J28" s="1080"/>
      <c r="K28" s="1080"/>
      <c r="L28" s="1080"/>
      <c r="M28" s="1080"/>
      <c r="N28" s="1080"/>
      <c r="O28" s="1080"/>
      <c r="P28" s="1081"/>
      <c r="Q28" s="1082">
        <v>6939</v>
      </c>
      <c r="R28" s="1083"/>
      <c r="S28" s="1083"/>
      <c r="T28" s="1083"/>
      <c r="U28" s="1083"/>
      <c r="V28" s="1083">
        <v>6972</v>
      </c>
      <c r="W28" s="1083"/>
      <c r="X28" s="1083"/>
      <c r="Y28" s="1083"/>
      <c r="Z28" s="1083"/>
      <c r="AA28" s="1083">
        <v>-33</v>
      </c>
      <c r="AB28" s="1083"/>
      <c r="AC28" s="1083"/>
      <c r="AD28" s="1083"/>
      <c r="AE28" s="1084"/>
      <c r="AF28" s="1085">
        <v>-33</v>
      </c>
      <c r="AG28" s="1083"/>
      <c r="AH28" s="1083"/>
      <c r="AI28" s="1083"/>
      <c r="AJ28" s="1086"/>
      <c r="AK28" s="1087">
        <v>518</v>
      </c>
      <c r="AL28" s="1075"/>
      <c r="AM28" s="1075"/>
      <c r="AN28" s="1075"/>
      <c r="AO28" s="1075"/>
      <c r="AP28" s="1075" t="s">
        <v>551</v>
      </c>
      <c r="AQ28" s="1075"/>
      <c r="AR28" s="1075"/>
      <c r="AS28" s="1075"/>
      <c r="AT28" s="1075"/>
      <c r="AU28" s="1075" t="s">
        <v>550</v>
      </c>
      <c r="AV28" s="1075"/>
      <c r="AW28" s="1075"/>
      <c r="AX28" s="1075"/>
      <c r="AY28" s="1075"/>
      <c r="AZ28" s="1076" t="s">
        <v>579</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x14ac:dyDescent="0.15">
      <c r="A29" s="219">
        <v>2</v>
      </c>
      <c r="B29" s="1066" t="s">
        <v>383</v>
      </c>
      <c r="C29" s="1067"/>
      <c r="D29" s="1067"/>
      <c r="E29" s="1067"/>
      <c r="F29" s="1067"/>
      <c r="G29" s="1067"/>
      <c r="H29" s="1067"/>
      <c r="I29" s="1067"/>
      <c r="J29" s="1067"/>
      <c r="K29" s="1067"/>
      <c r="L29" s="1067"/>
      <c r="M29" s="1067"/>
      <c r="N29" s="1067"/>
      <c r="O29" s="1067"/>
      <c r="P29" s="1068"/>
      <c r="Q29" s="1072">
        <v>667</v>
      </c>
      <c r="R29" s="1073"/>
      <c r="S29" s="1073"/>
      <c r="T29" s="1073"/>
      <c r="U29" s="1073"/>
      <c r="V29" s="1073">
        <v>666</v>
      </c>
      <c r="W29" s="1073"/>
      <c r="X29" s="1073"/>
      <c r="Y29" s="1073"/>
      <c r="Z29" s="1073"/>
      <c r="AA29" s="1073">
        <v>1</v>
      </c>
      <c r="AB29" s="1073"/>
      <c r="AC29" s="1073"/>
      <c r="AD29" s="1073"/>
      <c r="AE29" s="1074"/>
      <c r="AF29" s="1048">
        <v>1</v>
      </c>
      <c r="AG29" s="1049"/>
      <c r="AH29" s="1049"/>
      <c r="AI29" s="1049"/>
      <c r="AJ29" s="1050"/>
      <c r="AK29" s="1009">
        <v>157</v>
      </c>
      <c r="AL29" s="1000"/>
      <c r="AM29" s="1000"/>
      <c r="AN29" s="1000"/>
      <c r="AO29" s="1000"/>
      <c r="AP29" s="1000" t="s">
        <v>549</v>
      </c>
      <c r="AQ29" s="1000"/>
      <c r="AR29" s="1000"/>
      <c r="AS29" s="1000"/>
      <c r="AT29" s="1000"/>
      <c r="AU29" s="1000" t="s">
        <v>551</v>
      </c>
      <c r="AV29" s="1000"/>
      <c r="AW29" s="1000"/>
      <c r="AX29" s="1000"/>
      <c r="AY29" s="1000"/>
      <c r="AZ29" s="1071" t="s">
        <v>579</v>
      </c>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x14ac:dyDescent="0.15">
      <c r="A30" s="219">
        <v>3</v>
      </c>
      <c r="B30" s="1066" t="s">
        <v>384</v>
      </c>
      <c r="C30" s="1067"/>
      <c r="D30" s="1067"/>
      <c r="E30" s="1067"/>
      <c r="F30" s="1067"/>
      <c r="G30" s="1067"/>
      <c r="H30" s="1067"/>
      <c r="I30" s="1067"/>
      <c r="J30" s="1067"/>
      <c r="K30" s="1067"/>
      <c r="L30" s="1067"/>
      <c r="M30" s="1067"/>
      <c r="N30" s="1067"/>
      <c r="O30" s="1067"/>
      <c r="P30" s="1068"/>
      <c r="Q30" s="1072">
        <v>3421</v>
      </c>
      <c r="R30" s="1073"/>
      <c r="S30" s="1073"/>
      <c r="T30" s="1073"/>
      <c r="U30" s="1073"/>
      <c r="V30" s="1073">
        <v>3246</v>
      </c>
      <c r="W30" s="1073"/>
      <c r="X30" s="1073"/>
      <c r="Y30" s="1073"/>
      <c r="Z30" s="1073"/>
      <c r="AA30" s="1073">
        <v>175</v>
      </c>
      <c r="AB30" s="1073"/>
      <c r="AC30" s="1073"/>
      <c r="AD30" s="1073"/>
      <c r="AE30" s="1074"/>
      <c r="AF30" s="1048">
        <v>175</v>
      </c>
      <c r="AG30" s="1049"/>
      <c r="AH30" s="1049"/>
      <c r="AI30" s="1049"/>
      <c r="AJ30" s="1050"/>
      <c r="AK30" s="1009">
        <v>536</v>
      </c>
      <c r="AL30" s="1000"/>
      <c r="AM30" s="1000"/>
      <c r="AN30" s="1000"/>
      <c r="AO30" s="1000"/>
      <c r="AP30" s="1000" t="s">
        <v>552</v>
      </c>
      <c r="AQ30" s="1000"/>
      <c r="AR30" s="1000"/>
      <c r="AS30" s="1000"/>
      <c r="AT30" s="1000"/>
      <c r="AU30" s="1000" t="s">
        <v>550</v>
      </c>
      <c r="AV30" s="1000"/>
      <c r="AW30" s="1000"/>
      <c r="AX30" s="1000"/>
      <c r="AY30" s="1000"/>
      <c r="AZ30" s="1071" t="s">
        <v>579</v>
      </c>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x14ac:dyDescent="0.15">
      <c r="A31" s="219">
        <v>4</v>
      </c>
      <c r="B31" s="1066" t="s">
        <v>385</v>
      </c>
      <c r="C31" s="1067"/>
      <c r="D31" s="1067"/>
      <c r="E31" s="1067"/>
      <c r="F31" s="1067"/>
      <c r="G31" s="1067"/>
      <c r="H31" s="1067"/>
      <c r="I31" s="1067"/>
      <c r="J31" s="1067"/>
      <c r="K31" s="1067"/>
      <c r="L31" s="1067"/>
      <c r="M31" s="1067"/>
      <c r="N31" s="1067"/>
      <c r="O31" s="1067"/>
      <c r="P31" s="1068"/>
      <c r="Q31" s="1072">
        <v>38</v>
      </c>
      <c r="R31" s="1073"/>
      <c r="S31" s="1073"/>
      <c r="T31" s="1073"/>
      <c r="U31" s="1073"/>
      <c r="V31" s="1073">
        <v>29</v>
      </c>
      <c r="W31" s="1073"/>
      <c r="X31" s="1073"/>
      <c r="Y31" s="1073"/>
      <c r="Z31" s="1073"/>
      <c r="AA31" s="1073">
        <v>8</v>
      </c>
      <c r="AB31" s="1073"/>
      <c r="AC31" s="1073"/>
      <c r="AD31" s="1073"/>
      <c r="AE31" s="1074"/>
      <c r="AF31" s="1048">
        <v>8</v>
      </c>
      <c r="AG31" s="1049"/>
      <c r="AH31" s="1049"/>
      <c r="AI31" s="1049"/>
      <c r="AJ31" s="1050"/>
      <c r="AK31" s="1009">
        <v>1</v>
      </c>
      <c r="AL31" s="1000"/>
      <c r="AM31" s="1000"/>
      <c r="AN31" s="1000"/>
      <c r="AO31" s="1000"/>
      <c r="AP31" s="1000" t="s">
        <v>550</v>
      </c>
      <c r="AQ31" s="1000"/>
      <c r="AR31" s="1000"/>
      <c r="AS31" s="1000"/>
      <c r="AT31" s="1000"/>
      <c r="AU31" s="1000" t="s">
        <v>550</v>
      </c>
      <c r="AV31" s="1000"/>
      <c r="AW31" s="1000"/>
      <c r="AX31" s="1000"/>
      <c r="AY31" s="1000"/>
      <c r="AZ31" s="1071" t="s">
        <v>579</v>
      </c>
      <c r="BA31" s="1071"/>
      <c r="BB31" s="1071"/>
      <c r="BC31" s="1071"/>
      <c r="BD31" s="1071"/>
      <c r="BE31" s="1061"/>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x14ac:dyDescent="0.15">
      <c r="A32" s="219">
        <v>5</v>
      </c>
      <c r="B32" s="1066" t="s">
        <v>386</v>
      </c>
      <c r="C32" s="1067"/>
      <c r="D32" s="1067"/>
      <c r="E32" s="1067"/>
      <c r="F32" s="1067"/>
      <c r="G32" s="1067"/>
      <c r="H32" s="1067"/>
      <c r="I32" s="1067"/>
      <c r="J32" s="1067"/>
      <c r="K32" s="1067"/>
      <c r="L32" s="1067"/>
      <c r="M32" s="1067"/>
      <c r="N32" s="1067"/>
      <c r="O32" s="1067"/>
      <c r="P32" s="1068"/>
      <c r="Q32" s="1072">
        <v>1083</v>
      </c>
      <c r="R32" s="1073"/>
      <c r="S32" s="1073"/>
      <c r="T32" s="1073"/>
      <c r="U32" s="1073"/>
      <c r="V32" s="1073">
        <v>932</v>
      </c>
      <c r="W32" s="1073"/>
      <c r="X32" s="1073"/>
      <c r="Y32" s="1073"/>
      <c r="Z32" s="1073"/>
      <c r="AA32" s="1073">
        <v>150</v>
      </c>
      <c r="AB32" s="1073"/>
      <c r="AC32" s="1073"/>
      <c r="AD32" s="1073"/>
      <c r="AE32" s="1074"/>
      <c r="AF32" s="1048">
        <v>1567</v>
      </c>
      <c r="AG32" s="1049"/>
      <c r="AH32" s="1049"/>
      <c r="AI32" s="1049"/>
      <c r="AJ32" s="1050"/>
      <c r="AK32" s="1009">
        <v>8</v>
      </c>
      <c r="AL32" s="1000"/>
      <c r="AM32" s="1000"/>
      <c r="AN32" s="1000"/>
      <c r="AO32" s="1000"/>
      <c r="AP32" s="1000">
        <v>2855</v>
      </c>
      <c r="AQ32" s="1000"/>
      <c r="AR32" s="1000"/>
      <c r="AS32" s="1000"/>
      <c r="AT32" s="1000"/>
      <c r="AU32" s="1000">
        <v>14</v>
      </c>
      <c r="AV32" s="1000"/>
      <c r="AW32" s="1000"/>
      <c r="AX32" s="1000"/>
      <c r="AY32" s="1000"/>
      <c r="AZ32" s="1071" t="s">
        <v>549</v>
      </c>
      <c r="BA32" s="1071"/>
      <c r="BB32" s="1071"/>
      <c r="BC32" s="1071"/>
      <c r="BD32" s="1071"/>
      <c r="BE32" s="1061" t="s">
        <v>387</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x14ac:dyDescent="0.15">
      <c r="A33" s="219">
        <v>6</v>
      </c>
      <c r="B33" s="1066" t="s">
        <v>388</v>
      </c>
      <c r="C33" s="1067"/>
      <c r="D33" s="1067"/>
      <c r="E33" s="1067"/>
      <c r="F33" s="1067"/>
      <c r="G33" s="1067"/>
      <c r="H33" s="1067"/>
      <c r="I33" s="1067"/>
      <c r="J33" s="1067"/>
      <c r="K33" s="1067"/>
      <c r="L33" s="1067"/>
      <c r="M33" s="1067"/>
      <c r="N33" s="1067"/>
      <c r="O33" s="1067"/>
      <c r="P33" s="1068"/>
      <c r="Q33" s="1072">
        <v>1769</v>
      </c>
      <c r="R33" s="1073"/>
      <c r="S33" s="1073"/>
      <c r="T33" s="1073"/>
      <c r="U33" s="1073"/>
      <c r="V33" s="1073">
        <v>1735</v>
      </c>
      <c r="W33" s="1073"/>
      <c r="X33" s="1073"/>
      <c r="Y33" s="1073"/>
      <c r="Z33" s="1073"/>
      <c r="AA33" s="1073">
        <v>34</v>
      </c>
      <c r="AB33" s="1073"/>
      <c r="AC33" s="1073"/>
      <c r="AD33" s="1073"/>
      <c r="AE33" s="1074"/>
      <c r="AF33" s="1048">
        <v>8</v>
      </c>
      <c r="AG33" s="1049"/>
      <c r="AH33" s="1049"/>
      <c r="AI33" s="1049"/>
      <c r="AJ33" s="1050"/>
      <c r="AK33" s="1009">
        <v>532</v>
      </c>
      <c r="AL33" s="1000"/>
      <c r="AM33" s="1000"/>
      <c r="AN33" s="1000"/>
      <c r="AO33" s="1000"/>
      <c r="AP33" s="1000">
        <v>11138</v>
      </c>
      <c r="AQ33" s="1000"/>
      <c r="AR33" s="1000"/>
      <c r="AS33" s="1000"/>
      <c r="AT33" s="1000"/>
      <c r="AU33" s="1000">
        <v>5057</v>
      </c>
      <c r="AV33" s="1000"/>
      <c r="AW33" s="1000"/>
      <c r="AX33" s="1000"/>
      <c r="AY33" s="1000"/>
      <c r="AZ33" s="1071" t="s">
        <v>550</v>
      </c>
      <c r="BA33" s="1071"/>
      <c r="BB33" s="1071"/>
      <c r="BC33" s="1071"/>
      <c r="BD33" s="1071"/>
      <c r="BE33" s="1061" t="s">
        <v>389</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x14ac:dyDescent="0.15">
      <c r="A34" s="219">
        <v>7</v>
      </c>
      <c r="B34" s="1066" t="s">
        <v>390</v>
      </c>
      <c r="C34" s="1067"/>
      <c r="D34" s="1067"/>
      <c r="E34" s="1067"/>
      <c r="F34" s="1067"/>
      <c r="G34" s="1067"/>
      <c r="H34" s="1067"/>
      <c r="I34" s="1067"/>
      <c r="J34" s="1067"/>
      <c r="K34" s="1067"/>
      <c r="L34" s="1067"/>
      <c r="M34" s="1067"/>
      <c r="N34" s="1067"/>
      <c r="O34" s="1067"/>
      <c r="P34" s="1068"/>
      <c r="Q34" s="1072">
        <v>686</v>
      </c>
      <c r="R34" s="1073"/>
      <c r="S34" s="1073"/>
      <c r="T34" s="1073"/>
      <c r="U34" s="1073"/>
      <c r="V34" s="1073">
        <v>680</v>
      </c>
      <c r="W34" s="1073"/>
      <c r="X34" s="1073"/>
      <c r="Y34" s="1073"/>
      <c r="Z34" s="1073"/>
      <c r="AA34" s="1073">
        <v>6</v>
      </c>
      <c r="AB34" s="1073"/>
      <c r="AC34" s="1073"/>
      <c r="AD34" s="1073"/>
      <c r="AE34" s="1074"/>
      <c r="AF34" s="1048">
        <v>6</v>
      </c>
      <c r="AG34" s="1049"/>
      <c r="AH34" s="1049"/>
      <c r="AI34" s="1049"/>
      <c r="AJ34" s="1050"/>
      <c r="AK34" s="1009">
        <v>8</v>
      </c>
      <c r="AL34" s="1000"/>
      <c r="AM34" s="1000"/>
      <c r="AN34" s="1000"/>
      <c r="AO34" s="1000"/>
      <c r="AP34" s="1000">
        <v>1274</v>
      </c>
      <c r="AQ34" s="1000"/>
      <c r="AR34" s="1000"/>
      <c r="AS34" s="1000"/>
      <c r="AT34" s="1000"/>
      <c r="AU34" s="1000">
        <v>917</v>
      </c>
      <c r="AV34" s="1000"/>
      <c r="AW34" s="1000"/>
      <c r="AX34" s="1000"/>
      <c r="AY34" s="1000"/>
      <c r="AZ34" s="1071" t="s">
        <v>550</v>
      </c>
      <c r="BA34" s="1071"/>
      <c r="BB34" s="1071"/>
      <c r="BC34" s="1071"/>
      <c r="BD34" s="1071"/>
      <c r="BE34" s="1061" t="s">
        <v>389</v>
      </c>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x14ac:dyDescent="0.15">
      <c r="A35" s="219">
        <v>8</v>
      </c>
      <c r="B35" s="1066"/>
      <c r="C35" s="1067"/>
      <c r="D35" s="1067"/>
      <c r="E35" s="1067"/>
      <c r="F35" s="1067"/>
      <c r="G35" s="1067"/>
      <c r="H35" s="1067"/>
      <c r="I35" s="1067"/>
      <c r="J35" s="1067"/>
      <c r="K35" s="1067"/>
      <c r="L35" s="1067"/>
      <c r="M35" s="1067"/>
      <c r="N35" s="1067"/>
      <c r="O35" s="1067"/>
      <c r="P35" s="1068"/>
      <c r="Q35" s="1072"/>
      <c r="R35" s="1073"/>
      <c r="S35" s="1073"/>
      <c r="T35" s="1073"/>
      <c r="U35" s="1073"/>
      <c r="V35" s="1073"/>
      <c r="W35" s="1073"/>
      <c r="X35" s="1073"/>
      <c r="Y35" s="1073"/>
      <c r="Z35" s="1073"/>
      <c r="AA35" s="1073"/>
      <c r="AB35" s="1073"/>
      <c r="AC35" s="1073"/>
      <c r="AD35" s="1073"/>
      <c r="AE35" s="1074"/>
      <c r="AF35" s="1048"/>
      <c r="AG35" s="1049"/>
      <c r="AH35" s="1049"/>
      <c r="AI35" s="1049"/>
      <c r="AJ35" s="1050"/>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61"/>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x14ac:dyDescent="0.15">
      <c r="A36" s="219">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61"/>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x14ac:dyDescent="0.15">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x14ac:dyDescent="0.15">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x14ac:dyDescent="0.15">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x14ac:dyDescent="0.15">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x14ac:dyDescent="0.15">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x14ac:dyDescent="0.15">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x14ac:dyDescent="0.15">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x14ac:dyDescent="0.15">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x14ac:dyDescent="0.15">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x14ac:dyDescent="0.15">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x14ac:dyDescent="0.15">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x14ac:dyDescent="0.15">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x14ac:dyDescent="0.15">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x14ac:dyDescent="0.15">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x14ac:dyDescent="0.15">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x14ac:dyDescent="0.15">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x14ac:dyDescent="0.15">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x14ac:dyDescent="0.15">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x14ac:dyDescent="0.15">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x14ac:dyDescent="0.15">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x14ac:dyDescent="0.15">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x14ac:dyDescent="0.15">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x14ac:dyDescent="0.15">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x14ac:dyDescent="0.15">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x14ac:dyDescent="0.2">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x14ac:dyDescent="0.15">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391</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x14ac:dyDescent="0.2">
      <c r="A63" s="217" t="s">
        <v>369</v>
      </c>
      <c r="B63" s="973" t="s">
        <v>392</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1732</v>
      </c>
      <c r="AG63" s="988"/>
      <c r="AH63" s="988"/>
      <c r="AI63" s="988"/>
      <c r="AJ63" s="1059"/>
      <c r="AK63" s="1060"/>
      <c r="AL63" s="992"/>
      <c r="AM63" s="992"/>
      <c r="AN63" s="992"/>
      <c r="AO63" s="992"/>
      <c r="AP63" s="988">
        <v>15267</v>
      </c>
      <c r="AQ63" s="988"/>
      <c r="AR63" s="988"/>
      <c r="AS63" s="988"/>
      <c r="AT63" s="988"/>
      <c r="AU63" s="988">
        <v>5988</v>
      </c>
      <c r="AV63" s="988"/>
      <c r="AW63" s="988"/>
      <c r="AX63" s="988"/>
      <c r="AY63" s="988"/>
      <c r="AZ63" s="1054"/>
      <c r="BA63" s="1054"/>
      <c r="BB63" s="1054"/>
      <c r="BC63" s="1054"/>
      <c r="BD63" s="1054"/>
      <c r="BE63" s="989"/>
      <c r="BF63" s="989"/>
      <c r="BG63" s="989"/>
      <c r="BH63" s="989"/>
      <c r="BI63" s="990"/>
      <c r="BJ63" s="1055" t="s">
        <v>393</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x14ac:dyDescent="0.15">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x14ac:dyDescent="0.2">
      <c r="A65" s="205" t="s">
        <v>394</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x14ac:dyDescent="0.15">
      <c r="A66" s="1024" t="s">
        <v>395</v>
      </c>
      <c r="B66" s="1025"/>
      <c r="C66" s="1025"/>
      <c r="D66" s="1025"/>
      <c r="E66" s="1025"/>
      <c r="F66" s="1025"/>
      <c r="G66" s="1025"/>
      <c r="H66" s="1025"/>
      <c r="I66" s="1025"/>
      <c r="J66" s="1025"/>
      <c r="K66" s="1025"/>
      <c r="L66" s="1025"/>
      <c r="M66" s="1025"/>
      <c r="N66" s="1025"/>
      <c r="O66" s="1025"/>
      <c r="P66" s="1026"/>
      <c r="Q66" s="1030" t="s">
        <v>396</v>
      </c>
      <c r="R66" s="1031"/>
      <c r="S66" s="1031"/>
      <c r="T66" s="1031"/>
      <c r="U66" s="1032"/>
      <c r="V66" s="1030" t="s">
        <v>397</v>
      </c>
      <c r="W66" s="1031"/>
      <c r="X66" s="1031"/>
      <c r="Y66" s="1031"/>
      <c r="Z66" s="1032"/>
      <c r="AA66" s="1030" t="s">
        <v>398</v>
      </c>
      <c r="AB66" s="1031"/>
      <c r="AC66" s="1031"/>
      <c r="AD66" s="1031"/>
      <c r="AE66" s="1032"/>
      <c r="AF66" s="1036" t="s">
        <v>399</v>
      </c>
      <c r="AG66" s="1037"/>
      <c r="AH66" s="1037"/>
      <c r="AI66" s="1037"/>
      <c r="AJ66" s="1038"/>
      <c r="AK66" s="1030" t="s">
        <v>400</v>
      </c>
      <c r="AL66" s="1025"/>
      <c r="AM66" s="1025"/>
      <c r="AN66" s="1025"/>
      <c r="AO66" s="1026"/>
      <c r="AP66" s="1030" t="s">
        <v>401</v>
      </c>
      <c r="AQ66" s="1031"/>
      <c r="AR66" s="1031"/>
      <c r="AS66" s="1031"/>
      <c r="AT66" s="1032"/>
      <c r="AU66" s="1030" t="s">
        <v>402</v>
      </c>
      <c r="AV66" s="1031"/>
      <c r="AW66" s="1031"/>
      <c r="AX66" s="1031"/>
      <c r="AY66" s="1032"/>
      <c r="AZ66" s="1030" t="s">
        <v>356</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x14ac:dyDescent="0.2">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x14ac:dyDescent="0.15">
      <c r="A68" s="211">
        <v>1</v>
      </c>
      <c r="B68" s="1014" t="s">
        <v>553</v>
      </c>
      <c r="C68" s="1015"/>
      <c r="D68" s="1015"/>
      <c r="E68" s="1015"/>
      <c r="F68" s="1015"/>
      <c r="G68" s="1015"/>
      <c r="H68" s="1015"/>
      <c r="I68" s="1015"/>
      <c r="J68" s="1015"/>
      <c r="K68" s="1015"/>
      <c r="L68" s="1015"/>
      <c r="M68" s="1015"/>
      <c r="N68" s="1015"/>
      <c r="O68" s="1015"/>
      <c r="P68" s="1016"/>
      <c r="Q68" s="1017">
        <v>613</v>
      </c>
      <c r="R68" s="1011"/>
      <c r="S68" s="1011"/>
      <c r="T68" s="1011"/>
      <c r="U68" s="1011"/>
      <c r="V68" s="1011">
        <v>597</v>
      </c>
      <c r="W68" s="1011"/>
      <c r="X68" s="1011"/>
      <c r="Y68" s="1011"/>
      <c r="Z68" s="1011"/>
      <c r="AA68" s="1011">
        <v>16</v>
      </c>
      <c r="AB68" s="1011"/>
      <c r="AC68" s="1011"/>
      <c r="AD68" s="1011"/>
      <c r="AE68" s="1011"/>
      <c r="AF68" s="1011">
        <v>16</v>
      </c>
      <c r="AG68" s="1011"/>
      <c r="AH68" s="1011"/>
      <c r="AI68" s="1011"/>
      <c r="AJ68" s="1011"/>
      <c r="AK68" s="1011" t="s">
        <v>568</v>
      </c>
      <c r="AL68" s="1011"/>
      <c r="AM68" s="1011"/>
      <c r="AN68" s="1011"/>
      <c r="AO68" s="1011"/>
      <c r="AP68" s="1011">
        <v>711</v>
      </c>
      <c r="AQ68" s="1011"/>
      <c r="AR68" s="1011"/>
      <c r="AS68" s="1011"/>
      <c r="AT68" s="1011"/>
      <c r="AU68" s="1011">
        <v>369</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x14ac:dyDescent="0.15">
      <c r="A69" s="214">
        <v>2</v>
      </c>
      <c r="B69" s="1003" t="s">
        <v>554</v>
      </c>
      <c r="C69" s="1004"/>
      <c r="D69" s="1004"/>
      <c r="E69" s="1004"/>
      <c r="F69" s="1004"/>
      <c r="G69" s="1004"/>
      <c r="H69" s="1004"/>
      <c r="I69" s="1004"/>
      <c r="J69" s="1004"/>
      <c r="K69" s="1004"/>
      <c r="L69" s="1004"/>
      <c r="M69" s="1004"/>
      <c r="N69" s="1004"/>
      <c r="O69" s="1004"/>
      <c r="P69" s="1005"/>
      <c r="Q69" s="1006">
        <v>288</v>
      </c>
      <c r="R69" s="1000"/>
      <c r="S69" s="1000"/>
      <c r="T69" s="1000"/>
      <c r="U69" s="1000"/>
      <c r="V69" s="1000">
        <v>244</v>
      </c>
      <c r="W69" s="1000"/>
      <c r="X69" s="1000"/>
      <c r="Y69" s="1000"/>
      <c r="Z69" s="1000"/>
      <c r="AA69" s="1000">
        <v>44</v>
      </c>
      <c r="AB69" s="1000"/>
      <c r="AC69" s="1000"/>
      <c r="AD69" s="1000"/>
      <c r="AE69" s="1000"/>
      <c r="AF69" s="1000">
        <v>44</v>
      </c>
      <c r="AG69" s="1000"/>
      <c r="AH69" s="1000"/>
      <c r="AI69" s="1000"/>
      <c r="AJ69" s="1000"/>
      <c r="AK69" s="1000" t="s">
        <v>569</v>
      </c>
      <c r="AL69" s="1000"/>
      <c r="AM69" s="1000"/>
      <c r="AN69" s="1000"/>
      <c r="AO69" s="1000"/>
      <c r="AP69" s="1000">
        <v>60</v>
      </c>
      <c r="AQ69" s="1000"/>
      <c r="AR69" s="1000"/>
      <c r="AS69" s="1000"/>
      <c r="AT69" s="1000"/>
      <c r="AU69" s="1000">
        <v>6</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x14ac:dyDescent="0.15">
      <c r="A70" s="214">
        <v>3</v>
      </c>
      <c r="B70" s="1003" t="s">
        <v>555</v>
      </c>
      <c r="C70" s="1004"/>
      <c r="D70" s="1004"/>
      <c r="E70" s="1004"/>
      <c r="F70" s="1004"/>
      <c r="G70" s="1004"/>
      <c r="H70" s="1004"/>
      <c r="I70" s="1004"/>
      <c r="J70" s="1004"/>
      <c r="K70" s="1004"/>
      <c r="L70" s="1004"/>
      <c r="M70" s="1004"/>
      <c r="N70" s="1004"/>
      <c r="O70" s="1004"/>
      <c r="P70" s="1005"/>
      <c r="Q70" s="1006">
        <v>4691</v>
      </c>
      <c r="R70" s="1000"/>
      <c r="S70" s="1000"/>
      <c r="T70" s="1000"/>
      <c r="U70" s="1000"/>
      <c r="V70" s="1000">
        <v>4631</v>
      </c>
      <c r="W70" s="1000"/>
      <c r="X70" s="1000"/>
      <c r="Y70" s="1000"/>
      <c r="Z70" s="1000"/>
      <c r="AA70" s="1000">
        <v>60</v>
      </c>
      <c r="AB70" s="1000"/>
      <c r="AC70" s="1000"/>
      <c r="AD70" s="1000"/>
      <c r="AE70" s="1000"/>
      <c r="AF70" s="1000">
        <v>60</v>
      </c>
      <c r="AG70" s="1000"/>
      <c r="AH70" s="1000"/>
      <c r="AI70" s="1000"/>
      <c r="AJ70" s="1000"/>
      <c r="AK70" s="1000">
        <v>138</v>
      </c>
      <c r="AL70" s="1000"/>
      <c r="AM70" s="1000"/>
      <c r="AN70" s="1000"/>
      <c r="AO70" s="1000"/>
      <c r="AP70" s="1000">
        <v>1654</v>
      </c>
      <c r="AQ70" s="1000"/>
      <c r="AR70" s="1000"/>
      <c r="AS70" s="1000"/>
      <c r="AT70" s="1000"/>
      <c r="AU70" s="1000">
        <v>223</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x14ac:dyDescent="0.15">
      <c r="A71" s="214">
        <v>4</v>
      </c>
      <c r="B71" s="1003" t="s">
        <v>556</v>
      </c>
      <c r="C71" s="1004"/>
      <c r="D71" s="1004"/>
      <c r="E71" s="1004"/>
      <c r="F71" s="1004"/>
      <c r="G71" s="1004"/>
      <c r="H71" s="1004"/>
      <c r="I71" s="1004"/>
      <c r="J71" s="1004"/>
      <c r="K71" s="1004"/>
      <c r="L71" s="1004"/>
      <c r="M71" s="1004"/>
      <c r="N71" s="1004"/>
      <c r="O71" s="1004"/>
      <c r="P71" s="1005"/>
      <c r="Q71" s="1006">
        <v>1120</v>
      </c>
      <c r="R71" s="1000"/>
      <c r="S71" s="1000"/>
      <c r="T71" s="1000"/>
      <c r="U71" s="1000"/>
      <c r="V71" s="1000">
        <v>1098</v>
      </c>
      <c r="W71" s="1000"/>
      <c r="X71" s="1000"/>
      <c r="Y71" s="1000"/>
      <c r="Z71" s="1000"/>
      <c r="AA71" s="1000">
        <v>22</v>
      </c>
      <c r="AB71" s="1000"/>
      <c r="AC71" s="1000"/>
      <c r="AD71" s="1000"/>
      <c r="AE71" s="1000"/>
      <c r="AF71" s="1000">
        <v>22</v>
      </c>
      <c r="AG71" s="1000"/>
      <c r="AH71" s="1000"/>
      <c r="AI71" s="1000"/>
      <c r="AJ71" s="1000"/>
      <c r="AK71" s="1000">
        <v>45</v>
      </c>
      <c r="AL71" s="1000"/>
      <c r="AM71" s="1000"/>
      <c r="AN71" s="1000"/>
      <c r="AO71" s="1000"/>
      <c r="AP71" s="1000">
        <v>437</v>
      </c>
      <c r="AQ71" s="1000"/>
      <c r="AR71" s="1000"/>
      <c r="AS71" s="1000"/>
      <c r="AT71" s="1000"/>
      <c r="AU71" s="1000">
        <v>269</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x14ac:dyDescent="0.15">
      <c r="A72" s="214">
        <v>5</v>
      </c>
      <c r="B72" s="1003" t="s">
        <v>557</v>
      </c>
      <c r="C72" s="1004"/>
      <c r="D72" s="1004"/>
      <c r="E72" s="1004"/>
      <c r="F72" s="1004"/>
      <c r="G72" s="1004"/>
      <c r="H72" s="1004"/>
      <c r="I72" s="1004"/>
      <c r="J72" s="1004"/>
      <c r="K72" s="1004"/>
      <c r="L72" s="1004"/>
      <c r="M72" s="1004"/>
      <c r="N72" s="1004"/>
      <c r="O72" s="1004"/>
      <c r="P72" s="1005"/>
      <c r="Q72" s="1006">
        <v>28</v>
      </c>
      <c r="R72" s="1000"/>
      <c r="S72" s="1000"/>
      <c r="T72" s="1000"/>
      <c r="U72" s="1000"/>
      <c r="V72" s="1000">
        <v>23</v>
      </c>
      <c r="W72" s="1000"/>
      <c r="X72" s="1000"/>
      <c r="Y72" s="1000"/>
      <c r="Z72" s="1000"/>
      <c r="AA72" s="1000">
        <v>5</v>
      </c>
      <c r="AB72" s="1000"/>
      <c r="AC72" s="1000"/>
      <c r="AD72" s="1000"/>
      <c r="AE72" s="1000"/>
      <c r="AF72" s="1000">
        <v>5</v>
      </c>
      <c r="AG72" s="1000"/>
      <c r="AH72" s="1000"/>
      <c r="AI72" s="1000"/>
      <c r="AJ72" s="1000"/>
      <c r="AK72" s="1000">
        <v>4</v>
      </c>
      <c r="AL72" s="1000"/>
      <c r="AM72" s="1000"/>
      <c r="AN72" s="1000"/>
      <c r="AO72" s="1000"/>
      <c r="AP72" s="1000" t="s">
        <v>568</v>
      </c>
      <c r="AQ72" s="1000"/>
      <c r="AR72" s="1000"/>
      <c r="AS72" s="1000"/>
      <c r="AT72" s="1000"/>
      <c r="AU72" s="1000" t="s">
        <v>568</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x14ac:dyDescent="0.15">
      <c r="A73" s="214">
        <v>6</v>
      </c>
      <c r="B73" s="1003" t="s">
        <v>558</v>
      </c>
      <c r="C73" s="1004"/>
      <c r="D73" s="1004"/>
      <c r="E73" s="1004"/>
      <c r="F73" s="1004"/>
      <c r="G73" s="1004"/>
      <c r="H73" s="1004"/>
      <c r="I73" s="1004"/>
      <c r="J73" s="1004"/>
      <c r="K73" s="1004"/>
      <c r="L73" s="1004"/>
      <c r="M73" s="1004"/>
      <c r="N73" s="1004"/>
      <c r="O73" s="1004"/>
      <c r="P73" s="1005"/>
      <c r="Q73" s="1006">
        <v>101</v>
      </c>
      <c r="R73" s="1000"/>
      <c r="S73" s="1000"/>
      <c r="T73" s="1000"/>
      <c r="U73" s="1000"/>
      <c r="V73" s="1000">
        <v>101</v>
      </c>
      <c r="W73" s="1000"/>
      <c r="X73" s="1000"/>
      <c r="Y73" s="1000"/>
      <c r="Z73" s="1000"/>
      <c r="AA73" s="1000">
        <v>1</v>
      </c>
      <c r="AB73" s="1000"/>
      <c r="AC73" s="1000"/>
      <c r="AD73" s="1000"/>
      <c r="AE73" s="1000"/>
      <c r="AF73" s="1000">
        <v>1</v>
      </c>
      <c r="AG73" s="1000"/>
      <c r="AH73" s="1000"/>
      <c r="AI73" s="1000"/>
      <c r="AJ73" s="1000"/>
      <c r="AK73" s="1000">
        <v>1</v>
      </c>
      <c r="AL73" s="1000"/>
      <c r="AM73" s="1000"/>
      <c r="AN73" s="1000"/>
      <c r="AO73" s="1000"/>
      <c r="AP73" s="1000" t="s">
        <v>569</v>
      </c>
      <c r="AQ73" s="1000"/>
      <c r="AR73" s="1000"/>
      <c r="AS73" s="1000"/>
      <c r="AT73" s="1000"/>
      <c r="AU73" s="1000" t="s">
        <v>569</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x14ac:dyDescent="0.15">
      <c r="A74" s="214">
        <v>7</v>
      </c>
      <c r="B74" s="1003" t="s">
        <v>580</v>
      </c>
      <c r="C74" s="1004"/>
      <c r="D74" s="1004"/>
      <c r="E74" s="1004"/>
      <c r="F74" s="1004"/>
      <c r="G74" s="1004"/>
      <c r="H74" s="1004"/>
      <c r="I74" s="1004"/>
      <c r="J74" s="1004"/>
      <c r="K74" s="1004"/>
      <c r="L74" s="1004"/>
      <c r="M74" s="1004"/>
      <c r="N74" s="1004"/>
      <c r="O74" s="1004"/>
      <c r="P74" s="1005"/>
      <c r="Q74" s="1006">
        <v>12059</v>
      </c>
      <c r="R74" s="1000"/>
      <c r="S74" s="1000"/>
      <c r="T74" s="1000"/>
      <c r="U74" s="1000"/>
      <c r="V74" s="1000">
        <v>11158</v>
      </c>
      <c r="W74" s="1000"/>
      <c r="X74" s="1000"/>
      <c r="Y74" s="1000"/>
      <c r="Z74" s="1000"/>
      <c r="AA74" s="1000">
        <v>900</v>
      </c>
      <c r="AB74" s="1000"/>
      <c r="AC74" s="1000"/>
      <c r="AD74" s="1000"/>
      <c r="AE74" s="1000"/>
      <c r="AF74" s="1000">
        <v>900</v>
      </c>
      <c r="AG74" s="1000"/>
      <c r="AH74" s="1000"/>
      <c r="AI74" s="1000"/>
      <c r="AJ74" s="1000"/>
      <c r="AK74" s="1000" t="s">
        <v>572</v>
      </c>
      <c r="AL74" s="1000"/>
      <c r="AM74" s="1000"/>
      <c r="AN74" s="1000"/>
      <c r="AO74" s="1000"/>
      <c r="AP74" s="1000" t="s">
        <v>572</v>
      </c>
      <c r="AQ74" s="1000"/>
      <c r="AR74" s="1000"/>
      <c r="AS74" s="1000"/>
      <c r="AT74" s="1000"/>
      <c r="AU74" s="1000" t="s">
        <v>573</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x14ac:dyDescent="0.15">
      <c r="A75" s="214">
        <v>8</v>
      </c>
      <c r="B75" s="1003" t="s">
        <v>581</v>
      </c>
      <c r="C75" s="1004"/>
      <c r="D75" s="1004"/>
      <c r="E75" s="1004"/>
      <c r="F75" s="1004"/>
      <c r="G75" s="1004"/>
      <c r="H75" s="1004"/>
      <c r="I75" s="1004"/>
      <c r="J75" s="1004"/>
      <c r="K75" s="1004"/>
      <c r="L75" s="1004"/>
      <c r="M75" s="1004"/>
      <c r="N75" s="1004"/>
      <c r="O75" s="1004"/>
      <c r="P75" s="1005"/>
      <c r="Q75" s="1010">
        <v>70</v>
      </c>
      <c r="R75" s="1008"/>
      <c r="S75" s="1008"/>
      <c r="T75" s="1008"/>
      <c r="U75" s="1009"/>
      <c r="V75" s="1007">
        <v>70</v>
      </c>
      <c r="W75" s="1008"/>
      <c r="X75" s="1008"/>
      <c r="Y75" s="1008"/>
      <c r="Z75" s="1009"/>
      <c r="AA75" s="1000" t="s">
        <v>572</v>
      </c>
      <c r="AB75" s="1000"/>
      <c r="AC75" s="1000"/>
      <c r="AD75" s="1000"/>
      <c r="AE75" s="1000"/>
      <c r="AF75" s="1007" t="s">
        <v>572</v>
      </c>
      <c r="AG75" s="1008"/>
      <c r="AH75" s="1008"/>
      <c r="AI75" s="1008"/>
      <c r="AJ75" s="1009"/>
      <c r="AK75" s="1007" t="s">
        <v>572</v>
      </c>
      <c r="AL75" s="1008"/>
      <c r="AM75" s="1008"/>
      <c r="AN75" s="1008"/>
      <c r="AO75" s="1009"/>
      <c r="AP75" s="1007" t="s">
        <v>572</v>
      </c>
      <c r="AQ75" s="1008"/>
      <c r="AR75" s="1008"/>
      <c r="AS75" s="1008"/>
      <c r="AT75" s="1009"/>
      <c r="AU75" s="1007" t="s">
        <v>572</v>
      </c>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x14ac:dyDescent="0.15">
      <c r="A76" s="214">
        <v>9</v>
      </c>
      <c r="B76" s="1003" t="s">
        <v>559</v>
      </c>
      <c r="C76" s="1004"/>
      <c r="D76" s="1004"/>
      <c r="E76" s="1004"/>
      <c r="F76" s="1004"/>
      <c r="G76" s="1004"/>
      <c r="H76" s="1004"/>
      <c r="I76" s="1004"/>
      <c r="J76" s="1004"/>
      <c r="K76" s="1004"/>
      <c r="L76" s="1004"/>
      <c r="M76" s="1004"/>
      <c r="N76" s="1004"/>
      <c r="O76" s="1004"/>
      <c r="P76" s="1005"/>
      <c r="Q76" s="1010">
        <v>11508</v>
      </c>
      <c r="R76" s="1008"/>
      <c r="S76" s="1008"/>
      <c r="T76" s="1008"/>
      <c r="U76" s="1009"/>
      <c r="V76" s="1007">
        <v>10178</v>
      </c>
      <c r="W76" s="1008"/>
      <c r="X76" s="1008"/>
      <c r="Y76" s="1008"/>
      <c r="Z76" s="1009"/>
      <c r="AA76" s="1007">
        <v>1330</v>
      </c>
      <c r="AB76" s="1008"/>
      <c r="AC76" s="1008"/>
      <c r="AD76" s="1008"/>
      <c r="AE76" s="1009"/>
      <c r="AF76" s="1007">
        <v>8033</v>
      </c>
      <c r="AG76" s="1008"/>
      <c r="AH76" s="1008"/>
      <c r="AI76" s="1008"/>
      <c r="AJ76" s="1009"/>
      <c r="AK76" s="1007" t="s">
        <v>572</v>
      </c>
      <c r="AL76" s="1008"/>
      <c r="AM76" s="1008"/>
      <c r="AN76" s="1008"/>
      <c r="AO76" s="1009"/>
      <c r="AP76" s="1007">
        <v>19568</v>
      </c>
      <c r="AQ76" s="1008"/>
      <c r="AR76" s="1008"/>
      <c r="AS76" s="1008"/>
      <c r="AT76" s="1009"/>
      <c r="AU76" s="1007">
        <v>0</v>
      </c>
      <c r="AV76" s="1008"/>
      <c r="AW76" s="1008"/>
      <c r="AX76" s="1008"/>
      <c r="AY76" s="1009"/>
      <c r="AZ76" s="1001" t="s">
        <v>578</v>
      </c>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x14ac:dyDescent="0.15">
      <c r="A77" s="214">
        <v>10</v>
      </c>
      <c r="B77" s="1003" t="s">
        <v>560</v>
      </c>
      <c r="C77" s="1004"/>
      <c r="D77" s="1004"/>
      <c r="E77" s="1004"/>
      <c r="F77" s="1004"/>
      <c r="G77" s="1004"/>
      <c r="H77" s="1004"/>
      <c r="I77" s="1004"/>
      <c r="J77" s="1004"/>
      <c r="K77" s="1004"/>
      <c r="L77" s="1004"/>
      <c r="M77" s="1004"/>
      <c r="N77" s="1004"/>
      <c r="O77" s="1004"/>
      <c r="P77" s="1005"/>
      <c r="Q77" s="1010">
        <v>202</v>
      </c>
      <c r="R77" s="1008"/>
      <c r="S77" s="1008"/>
      <c r="T77" s="1008"/>
      <c r="U77" s="1009"/>
      <c r="V77" s="1007">
        <v>197</v>
      </c>
      <c r="W77" s="1008"/>
      <c r="X77" s="1008"/>
      <c r="Y77" s="1008"/>
      <c r="Z77" s="1009"/>
      <c r="AA77" s="1007">
        <v>5</v>
      </c>
      <c r="AB77" s="1008"/>
      <c r="AC77" s="1008"/>
      <c r="AD77" s="1008"/>
      <c r="AE77" s="1009"/>
      <c r="AF77" s="1007">
        <v>5</v>
      </c>
      <c r="AG77" s="1008"/>
      <c r="AH77" s="1008"/>
      <c r="AI77" s="1008"/>
      <c r="AJ77" s="1009"/>
      <c r="AK77" s="1007">
        <v>17</v>
      </c>
      <c r="AL77" s="1008"/>
      <c r="AM77" s="1008"/>
      <c r="AN77" s="1008"/>
      <c r="AO77" s="1009"/>
      <c r="AP77" s="1007" t="s">
        <v>569</v>
      </c>
      <c r="AQ77" s="1008"/>
      <c r="AR77" s="1008"/>
      <c r="AS77" s="1008"/>
      <c r="AT77" s="1009"/>
      <c r="AU77" s="1007" t="s">
        <v>549</v>
      </c>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x14ac:dyDescent="0.15">
      <c r="A78" s="214">
        <v>11</v>
      </c>
      <c r="B78" s="1003" t="s">
        <v>561</v>
      </c>
      <c r="C78" s="1004"/>
      <c r="D78" s="1004"/>
      <c r="E78" s="1004"/>
      <c r="F78" s="1004"/>
      <c r="G78" s="1004"/>
      <c r="H78" s="1004"/>
      <c r="I78" s="1004"/>
      <c r="J78" s="1004"/>
      <c r="K78" s="1004"/>
      <c r="L78" s="1004"/>
      <c r="M78" s="1004"/>
      <c r="N78" s="1004"/>
      <c r="O78" s="1004"/>
      <c r="P78" s="1005"/>
      <c r="Q78" s="1006">
        <v>64</v>
      </c>
      <c r="R78" s="1000"/>
      <c r="S78" s="1000"/>
      <c r="T78" s="1000"/>
      <c r="U78" s="1000"/>
      <c r="V78" s="1000">
        <v>64</v>
      </c>
      <c r="W78" s="1000"/>
      <c r="X78" s="1000"/>
      <c r="Y78" s="1000"/>
      <c r="Z78" s="1000"/>
      <c r="AA78" s="1000" t="s">
        <v>569</v>
      </c>
      <c r="AB78" s="1000"/>
      <c r="AC78" s="1000"/>
      <c r="AD78" s="1000"/>
      <c r="AE78" s="1000"/>
      <c r="AF78" s="1000" t="s">
        <v>569</v>
      </c>
      <c r="AG78" s="1000"/>
      <c r="AH78" s="1000"/>
      <c r="AI78" s="1000"/>
      <c r="AJ78" s="1000"/>
      <c r="AK78" s="1000" t="s">
        <v>569</v>
      </c>
      <c r="AL78" s="1000"/>
      <c r="AM78" s="1000"/>
      <c r="AN78" s="1000"/>
      <c r="AO78" s="1000"/>
      <c r="AP78" s="1007" t="s">
        <v>549</v>
      </c>
      <c r="AQ78" s="1008"/>
      <c r="AR78" s="1008"/>
      <c r="AS78" s="1008"/>
      <c r="AT78" s="1009"/>
      <c r="AU78" s="1007" t="s">
        <v>549</v>
      </c>
      <c r="AV78" s="1008"/>
      <c r="AW78" s="1008"/>
      <c r="AX78" s="1008"/>
      <c r="AY78" s="1009"/>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x14ac:dyDescent="0.15">
      <c r="A79" s="214">
        <v>12</v>
      </c>
      <c r="B79" s="1003" t="s">
        <v>562</v>
      </c>
      <c r="C79" s="1004"/>
      <c r="D79" s="1004"/>
      <c r="E79" s="1004"/>
      <c r="F79" s="1004"/>
      <c r="G79" s="1004"/>
      <c r="H79" s="1004"/>
      <c r="I79" s="1004"/>
      <c r="J79" s="1004"/>
      <c r="K79" s="1004"/>
      <c r="L79" s="1004"/>
      <c r="M79" s="1004"/>
      <c r="N79" s="1004"/>
      <c r="O79" s="1004"/>
      <c r="P79" s="1005"/>
      <c r="Q79" s="1006">
        <v>19</v>
      </c>
      <c r="R79" s="1000"/>
      <c r="S79" s="1000"/>
      <c r="T79" s="1000"/>
      <c r="U79" s="1000"/>
      <c r="V79" s="1000">
        <v>18</v>
      </c>
      <c r="W79" s="1000"/>
      <c r="X79" s="1000"/>
      <c r="Y79" s="1000"/>
      <c r="Z79" s="1000"/>
      <c r="AA79" s="1000">
        <v>1</v>
      </c>
      <c r="AB79" s="1000"/>
      <c r="AC79" s="1000"/>
      <c r="AD79" s="1000"/>
      <c r="AE79" s="1000"/>
      <c r="AF79" s="1000">
        <v>1</v>
      </c>
      <c r="AG79" s="1000"/>
      <c r="AH79" s="1000"/>
      <c r="AI79" s="1000"/>
      <c r="AJ79" s="1000"/>
      <c r="AK79" s="1000" t="s">
        <v>572</v>
      </c>
      <c r="AL79" s="1000"/>
      <c r="AM79" s="1000"/>
      <c r="AN79" s="1000"/>
      <c r="AO79" s="1000"/>
      <c r="AP79" s="1007" t="s">
        <v>549</v>
      </c>
      <c r="AQ79" s="1008"/>
      <c r="AR79" s="1008"/>
      <c r="AS79" s="1008"/>
      <c r="AT79" s="1009"/>
      <c r="AU79" s="1007" t="s">
        <v>549</v>
      </c>
      <c r="AV79" s="1008"/>
      <c r="AW79" s="1008"/>
      <c r="AX79" s="1008"/>
      <c r="AY79" s="1009"/>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x14ac:dyDescent="0.15">
      <c r="A80" s="214">
        <v>13</v>
      </c>
      <c r="B80" s="1003" t="s">
        <v>563</v>
      </c>
      <c r="C80" s="1004"/>
      <c r="D80" s="1004"/>
      <c r="E80" s="1004"/>
      <c r="F80" s="1004"/>
      <c r="G80" s="1004"/>
      <c r="H80" s="1004"/>
      <c r="I80" s="1004"/>
      <c r="J80" s="1004"/>
      <c r="K80" s="1004"/>
      <c r="L80" s="1004"/>
      <c r="M80" s="1004"/>
      <c r="N80" s="1004"/>
      <c r="O80" s="1004"/>
      <c r="P80" s="1005"/>
      <c r="Q80" s="1006">
        <v>158</v>
      </c>
      <c r="R80" s="1000"/>
      <c r="S80" s="1000"/>
      <c r="T80" s="1000"/>
      <c r="U80" s="1000"/>
      <c r="V80" s="1000">
        <v>147</v>
      </c>
      <c r="W80" s="1000"/>
      <c r="X80" s="1000"/>
      <c r="Y80" s="1000"/>
      <c r="Z80" s="1000"/>
      <c r="AA80" s="1000">
        <v>11</v>
      </c>
      <c r="AB80" s="1000"/>
      <c r="AC80" s="1000"/>
      <c r="AD80" s="1000"/>
      <c r="AE80" s="1000"/>
      <c r="AF80" s="1000">
        <v>11</v>
      </c>
      <c r="AG80" s="1000"/>
      <c r="AH80" s="1000"/>
      <c r="AI80" s="1000"/>
      <c r="AJ80" s="1000"/>
      <c r="AK80" s="1000">
        <v>93</v>
      </c>
      <c r="AL80" s="1000"/>
      <c r="AM80" s="1000"/>
      <c r="AN80" s="1000"/>
      <c r="AO80" s="1000"/>
      <c r="AP80" s="1007" t="s">
        <v>549</v>
      </c>
      <c r="AQ80" s="1008"/>
      <c r="AR80" s="1008"/>
      <c r="AS80" s="1008"/>
      <c r="AT80" s="1009"/>
      <c r="AU80" s="1007" t="s">
        <v>549</v>
      </c>
      <c r="AV80" s="1008"/>
      <c r="AW80" s="1008"/>
      <c r="AX80" s="1008"/>
      <c r="AY80" s="1009"/>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x14ac:dyDescent="0.15">
      <c r="A81" s="214">
        <v>14</v>
      </c>
      <c r="B81" s="1003" t="s">
        <v>564</v>
      </c>
      <c r="C81" s="1004"/>
      <c r="D81" s="1004"/>
      <c r="E81" s="1004"/>
      <c r="F81" s="1004"/>
      <c r="G81" s="1004"/>
      <c r="H81" s="1004"/>
      <c r="I81" s="1004"/>
      <c r="J81" s="1004"/>
      <c r="K81" s="1004"/>
      <c r="L81" s="1004"/>
      <c r="M81" s="1004"/>
      <c r="N81" s="1004"/>
      <c r="O81" s="1004"/>
      <c r="P81" s="1005"/>
      <c r="Q81" s="1006">
        <v>29</v>
      </c>
      <c r="R81" s="1000"/>
      <c r="S81" s="1000"/>
      <c r="T81" s="1000"/>
      <c r="U81" s="1000"/>
      <c r="V81" s="1000">
        <v>29</v>
      </c>
      <c r="W81" s="1000"/>
      <c r="X81" s="1000"/>
      <c r="Y81" s="1000"/>
      <c r="Z81" s="1000"/>
      <c r="AA81" s="1000" t="s">
        <v>575</v>
      </c>
      <c r="AB81" s="1000"/>
      <c r="AC81" s="1000"/>
      <c r="AD81" s="1000"/>
      <c r="AE81" s="1000"/>
      <c r="AF81" s="1000" t="s">
        <v>572</v>
      </c>
      <c r="AG81" s="1000"/>
      <c r="AH81" s="1000"/>
      <c r="AI81" s="1000"/>
      <c r="AJ81" s="1000"/>
      <c r="AK81" s="1000">
        <v>27</v>
      </c>
      <c r="AL81" s="1000"/>
      <c r="AM81" s="1000"/>
      <c r="AN81" s="1000"/>
      <c r="AO81" s="1000"/>
      <c r="AP81" s="1007" t="s">
        <v>549</v>
      </c>
      <c r="AQ81" s="1008"/>
      <c r="AR81" s="1008"/>
      <c r="AS81" s="1008"/>
      <c r="AT81" s="1009"/>
      <c r="AU81" s="1007" t="s">
        <v>549</v>
      </c>
      <c r="AV81" s="1008"/>
      <c r="AW81" s="1008"/>
      <c r="AX81" s="1008"/>
      <c r="AY81" s="1009"/>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x14ac:dyDescent="0.15">
      <c r="A82" s="214">
        <v>15</v>
      </c>
      <c r="B82" s="1003" t="s">
        <v>565</v>
      </c>
      <c r="C82" s="1004"/>
      <c r="D82" s="1004"/>
      <c r="E82" s="1004"/>
      <c r="F82" s="1004"/>
      <c r="G82" s="1004"/>
      <c r="H82" s="1004"/>
      <c r="I82" s="1004"/>
      <c r="J82" s="1004"/>
      <c r="K82" s="1004"/>
      <c r="L82" s="1004"/>
      <c r="M82" s="1004"/>
      <c r="N82" s="1004"/>
      <c r="O82" s="1004"/>
      <c r="P82" s="1005"/>
      <c r="Q82" s="1006">
        <v>2759</v>
      </c>
      <c r="R82" s="1000"/>
      <c r="S82" s="1000"/>
      <c r="T82" s="1000"/>
      <c r="U82" s="1000"/>
      <c r="V82" s="1000">
        <v>2759</v>
      </c>
      <c r="W82" s="1000"/>
      <c r="X82" s="1000"/>
      <c r="Y82" s="1000"/>
      <c r="Z82" s="1000"/>
      <c r="AA82" s="1000" t="s">
        <v>574</v>
      </c>
      <c r="AB82" s="1000"/>
      <c r="AC82" s="1000"/>
      <c r="AD82" s="1000"/>
      <c r="AE82" s="1000"/>
      <c r="AF82" s="1000" t="s">
        <v>573</v>
      </c>
      <c r="AG82" s="1000"/>
      <c r="AH82" s="1000"/>
      <c r="AI82" s="1000"/>
      <c r="AJ82" s="1000"/>
      <c r="AK82" s="1000" t="s">
        <v>572</v>
      </c>
      <c r="AL82" s="1000"/>
      <c r="AM82" s="1000"/>
      <c r="AN82" s="1000"/>
      <c r="AO82" s="1000"/>
      <c r="AP82" s="1007" t="s">
        <v>549</v>
      </c>
      <c r="AQ82" s="1008"/>
      <c r="AR82" s="1008"/>
      <c r="AS82" s="1008"/>
      <c r="AT82" s="1009"/>
      <c r="AU82" s="1007" t="s">
        <v>549</v>
      </c>
      <c r="AV82" s="1008"/>
      <c r="AW82" s="1008"/>
      <c r="AX82" s="1008"/>
      <c r="AY82" s="1009"/>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x14ac:dyDescent="0.15">
      <c r="A83" s="214">
        <v>16</v>
      </c>
      <c r="B83" s="1003" t="s">
        <v>566</v>
      </c>
      <c r="C83" s="1004"/>
      <c r="D83" s="1004"/>
      <c r="E83" s="1004"/>
      <c r="F83" s="1004"/>
      <c r="G83" s="1004"/>
      <c r="H83" s="1004"/>
      <c r="I83" s="1004"/>
      <c r="J83" s="1004"/>
      <c r="K83" s="1004"/>
      <c r="L83" s="1004"/>
      <c r="M83" s="1004"/>
      <c r="N83" s="1004"/>
      <c r="O83" s="1004"/>
      <c r="P83" s="1005"/>
      <c r="Q83" s="1006">
        <v>489</v>
      </c>
      <c r="R83" s="1000"/>
      <c r="S83" s="1000"/>
      <c r="T83" s="1000"/>
      <c r="U83" s="1000"/>
      <c r="V83" s="1000">
        <v>416</v>
      </c>
      <c r="W83" s="1000"/>
      <c r="X83" s="1000"/>
      <c r="Y83" s="1000"/>
      <c r="Z83" s="1000"/>
      <c r="AA83" s="1000">
        <v>72</v>
      </c>
      <c r="AB83" s="1000"/>
      <c r="AC83" s="1000"/>
      <c r="AD83" s="1000"/>
      <c r="AE83" s="1000"/>
      <c r="AF83" s="1000">
        <v>72</v>
      </c>
      <c r="AG83" s="1000"/>
      <c r="AH83" s="1000"/>
      <c r="AI83" s="1000"/>
      <c r="AJ83" s="1000"/>
      <c r="AK83" s="1000">
        <v>61</v>
      </c>
      <c r="AL83" s="1000"/>
      <c r="AM83" s="1000"/>
      <c r="AN83" s="1000"/>
      <c r="AO83" s="1000"/>
      <c r="AP83" s="1007" t="s">
        <v>491</v>
      </c>
      <c r="AQ83" s="1008"/>
      <c r="AR83" s="1008"/>
      <c r="AS83" s="1008"/>
      <c r="AT83" s="1009"/>
      <c r="AU83" s="1007" t="s">
        <v>549</v>
      </c>
      <c r="AV83" s="1008"/>
      <c r="AW83" s="1008"/>
      <c r="AX83" s="1008"/>
      <c r="AY83" s="1009"/>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x14ac:dyDescent="0.15">
      <c r="A84" s="214">
        <v>17</v>
      </c>
      <c r="B84" s="1003" t="s">
        <v>567</v>
      </c>
      <c r="C84" s="1004"/>
      <c r="D84" s="1004"/>
      <c r="E84" s="1004"/>
      <c r="F84" s="1004"/>
      <c r="G84" s="1004"/>
      <c r="H84" s="1004"/>
      <c r="I84" s="1004"/>
      <c r="J84" s="1004"/>
      <c r="K84" s="1004"/>
      <c r="L84" s="1004"/>
      <c r="M84" s="1004"/>
      <c r="N84" s="1004"/>
      <c r="O84" s="1004"/>
      <c r="P84" s="1005"/>
      <c r="Q84" s="1006">
        <v>744266</v>
      </c>
      <c r="R84" s="1000"/>
      <c r="S84" s="1000"/>
      <c r="T84" s="1000"/>
      <c r="U84" s="1000"/>
      <c r="V84" s="1000">
        <v>712499</v>
      </c>
      <c r="W84" s="1000"/>
      <c r="X84" s="1000"/>
      <c r="Y84" s="1000"/>
      <c r="Z84" s="1000"/>
      <c r="AA84" s="1000">
        <v>31767</v>
      </c>
      <c r="AB84" s="1000"/>
      <c r="AC84" s="1000"/>
      <c r="AD84" s="1000"/>
      <c r="AE84" s="1000"/>
      <c r="AF84" s="1000">
        <v>31767</v>
      </c>
      <c r="AG84" s="1000"/>
      <c r="AH84" s="1000"/>
      <c r="AI84" s="1000"/>
      <c r="AJ84" s="1000"/>
      <c r="AK84" s="1000" t="s">
        <v>491</v>
      </c>
      <c r="AL84" s="1000"/>
      <c r="AM84" s="1000"/>
      <c r="AN84" s="1000"/>
      <c r="AO84" s="1000"/>
      <c r="AP84" s="1007" t="s">
        <v>491</v>
      </c>
      <c r="AQ84" s="1008"/>
      <c r="AR84" s="1008"/>
      <c r="AS84" s="1008"/>
      <c r="AT84" s="1009"/>
      <c r="AU84" s="1007" t="s">
        <v>549</v>
      </c>
      <c r="AV84" s="1008"/>
      <c r="AW84" s="1008"/>
      <c r="AX84" s="1008"/>
      <c r="AY84" s="1009"/>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x14ac:dyDescent="0.15">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x14ac:dyDescent="0.15">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x14ac:dyDescent="0.15">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x14ac:dyDescent="0.2">
      <c r="A88" s="217" t="s">
        <v>369</v>
      </c>
      <c r="B88" s="973" t="s">
        <v>403</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f>SUM(AF68:AJ87)</f>
        <v>40937</v>
      </c>
      <c r="AG88" s="988"/>
      <c r="AH88" s="988"/>
      <c r="AI88" s="988"/>
      <c r="AJ88" s="988"/>
      <c r="AK88" s="992"/>
      <c r="AL88" s="992"/>
      <c r="AM88" s="992"/>
      <c r="AN88" s="992"/>
      <c r="AO88" s="992"/>
      <c r="AP88" s="988">
        <f>SUM(AP68:AT87)</f>
        <v>22430</v>
      </c>
      <c r="AQ88" s="988"/>
      <c r="AR88" s="988"/>
      <c r="AS88" s="988"/>
      <c r="AT88" s="988"/>
      <c r="AU88" s="988">
        <f>SUM(AU68:AY87)</f>
        <v>867</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x14ac:dyDescent="0.15">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x14ac:dyDescent="0.15">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x14ac:dyDescent="0.15">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x14ac:dyDescent="0.15">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x14ac:dyDescent="0.15">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x14ac:dyDescent="0.15">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x14ac:dyDescent="0.15">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x14ac:dyDescent="0.15">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x14ac:dyDescent="0.15">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x14ac:dyDescent="0.15">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x14ac:dyDescent="0.15">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x14ac:dyDescent="0.15">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x14ac:dyDescent="0.15">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x14ac:dyDescent="0.2">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369</v>
      </c>
      <c r="BR102" s="973" t="s">
        <v>404</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f>CR7</f>
        <v>6</v>
      </c>
      <c r="CS102" s="980"/>
      <c r="CT102" s="980"/>
      <c r="CU102" s="980"/>
      <c r="CV102" s="981"/>
      <c r="CW102" s="979" t="str">
        <f t="shared" ref="CW102" si="0">CW7</f>
        <v>-</v>
      </c>
      <c r="CX102" s="980"/>
      <c r="CY102" s="980"/>
      <c r="CZ102" s="980"/>
      <c r="DA102" s="981"/>
      <c r="DB102" s="979">
        <f t="shared" ref="DB102" si="1">DB7</f>
        <v>258</v>
      </c>
      <c r="DC102" s="980"/>
      <c r="DD102" s="980"/>
      <c r="DE102" s="980"/>
      <c r="DF102" s="981"/>
      <c r="DG102" s="979">
        <f t="shared" ref="DG102" si="2">DG7</f>
        <v>75</v>
      </c>
      <c r="DH102" s="980"/>
      <c r="DI102" s="980"/>
      <c r="DJ102" s="980"/>
      <c r="DK102" s="981"/>
      <c r="DL102" s="979" t="str">
        <f t="shared" ref="DL102" si="3">DL7</f>
        <v>-</v>
      </c>
      <c r="DM102" s="980"/>
      <c r="DN102" s="980"/>
      <c r="DO102" s="980"/>
      <c r="DP102" s="981"/>
      <c r="DQ102" s="979">
        <f t="shared" ref="DQ102" si="4">DQ7</f>
        <v>248</v>
      </c>
      <c r="DR102" s="980"/>
      <c r="DS102" s="980"/>
      <c r="DT102" s="980"/>
      <c r="DU102" s="981"/>
      <c r="DV102" s="962"/>
      <c r="DW102" s="963"/>
      <c r="DX102" s="963"/>
      <c r="DY102" s="963"/>
      <c r="DZ102" s="964"/>
      <c r="EA102" s="199"/>
    </row>
    <row r="103" spans="1:131" s="200" customFormat="1" ht="26.25" customHeight="1" x14ac:dyDescent="0.15">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405</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x14ac:dyDescent="0.15">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406</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x14ac:dyDescent="0.15">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x14ac:dyDescent="0.15">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x14ac:dyDescent="0.2">
      <c r="A107" s="228" t="s">
        <v>407</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408</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x14ac:dyDescent="0.15">
      <c r="A108" s="967" t="s">
        <v>409</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410</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x14ac:dyDescent="0.15">
      <c r="A109" s="922" t="s">
        <v>411</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412</v>
      </c>
      <c r="AB109" s="923"/>
      <c r="AC109" s="923"/>
      <c r="AD109" s="923"/>
      <c r="AE109" s="924"/>
      <c r="AF109" s="925" t="s">
        <v>288</v>
      </c>
      <c r="AG109" s="923"/>
      <c r="AH109" s="923"/>
      <c r="AI109" s="923"/>
      <c r="AJ109" s="924"/>
      <c r="AK109" s="925" t="s">
        <v>287</v>
      </c>
      <c r="AL109" s="923"/>
      <c r="AM109" s="923"/>
      <c r="AN109" s="923"/>
      <c r="AO109" s="924"/>
      <c r="AP109" s="925" t="s">
        <v>413</v>
      </c>
      <c r="AQ109" s="923"/>
      <c r="AR109" s="923"/>
      <c r="AS109" s="923"/>
      <c r="AT109" s="954"/>
      <c r="AU109" s="922" t="s">
        <v>411</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412</v>
      </c>
      <c r="BR109" s="923"/>
      <c r="BS109" s="923"/>
      <c r="BT109" s="923"/>
      <c r="BU109" s="924"/>
      <c r="BV109" s="925" t="s">
        <v>288</v>
      </c>
      <c r="BW109" s="923"/>
      <c r="BX109" s="923"/>
      <c r="BY109" s="923"/>
      <c r="BZ109" s="924"/>
      <c r="CA109" s="925" t="s">
        <v>287</v>
      </c>
      <c r="CB109" s="923"/>
      <c r="CC109" s="923"/>
      <c r="CD109" s="923"/>
      <c r="CE109" s="924"/>
      <c r="CF109" s="961" t="s">
        <v>413</v>
      </c>
      <c r="CG109" s="961"/>
      <c r="CH109" s="961"/>
      <c r="CI109" s="961"/>
      <c r="CJ109" s="961"/>
      <c r="CK109" s="925" t="s">
        <v>414</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412</v>
      </c>
      <c r="DH109" s="923"/>
      <c r="DI109" s="923"/>
      <c r="DJ109" s="923"/>
      <c r="DK109" s="924"/>
      <c r="DL109" s="925" t="s">
        <v>288</v>
      </c>
      <c r="DM109" s="923"/>
      <c r="DN109" s="923"/>
      <c r="DO109" s="923"/>
      <c r="DP109" s="924"/>
      <c r="DQ109" s="925" t="s">
        <v>287</v>
      </c>
      <c r="DR109" s="923"/>
      <c r="DS109" s="923"/>
      <c r="DT109" s="923"/>
      <c r="DU109" s="924"/>
      <c r="DV109" s="925" t="s">
        <v>413</v>
      </c>
      <c r="DW109" s="923"/>
      <c r="DX109" s="923"/>
      <c r="DY109" s="923"/>
      <c r="DZ109" s="954"/>
    </row>
    <row r="110" spans="1:131" s="199" customFormat="1" ht="26.25" customHeight="1" x14ac:dyDescent="0.15">
      <c r="A110" s="825" t="s">
        <v>415</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1394622</v>
      </c>
      <c r="AB110" s="916"/>
      <c r="AC110" s="916"/>
      <c r="AD110" s="916"/>
      <c r="AE110" s="917"/>
      <c r="AF110" s="918">
        <v>1309559</v>
      </c>
      <c r="AG110" s="916"/>
      <c r="AH110" s="916"/>
      <c r="AI110" s="916"/>
      <c r="AJ110" s="917"/>
      <c r="AK110" s="918">
        <v>1303682</v>
      </c>
      <c r="AL110" s="916"/>
      <c r="AM110" s="916"/>
      <c r="AN110" s="916"/>
      <c r="AO110" s="917"/>
      <c r="AP110" s="919">
        <v>13.2</v>
      </c>
      <c r="AQ110" s="920"/>
      <c r="AR110" s="920"/>
      <c r="AS110" s="920"/>
      <c r="AT110" s="921"/>
      <c r="AU110" s="955" t="s">
        <v>61</v>
      </c>
      <c r="AV110" s="956"/>
      <c r="AW110" s="956"/>
      <c r="AX110" s="956"/>
      <c r="AY110" s="956"/>
      <c r="AZ110" s="881" t="s">
        <v>416</v>
      </c>
      <c r="BA110" s="826"/>
      <c r="BB110" s="826"/>
      <c r="BC110" s="826"/>
      <c r="BD110" s="826"/>
      <c r="BE110" s="826"/>
      <c r="BF110" s="826"/>
      <c r="BG110" s="826"/>
      <c r="BH110" s="826"/>
      <c r="BI110" s="826"/>
      <c r="BJ110" s="826"/>
      <c r="BK110" s="826"/>
      <c r="BL110" s="826"/>
      <c r="BM110" s="826"/>
      <c r="BN110" s="826"/>
      <c r="BO110" s="826"/>
      <c r="BP110" s="827"/>
      <c r="BQ110" s="882">
        <v>13767992</v>
      </c>
      <c r="BR110" s="863"/>
      <c r="BS110" s="863"/>
      <c r="BT110" s="863"/>
      <c r="BU110" s="863"/>
      <c r="BV110" s="863">
        <v>14448654</v>
      </c>
      <c r="BW110" s="863"/>
      <c r="BX110" s="863"/>
      <c r="BY110" s="863"/>
      <c r="BZ110" s="863"/>
      <c r="CA110" s="863">
        <v>14765475</v>
      </c>
      <c r="CB110" s="863"/>
      <c r="CC110" s="863"/>
      <c r="CD110" s="863"/>
      <c r="CE110" s="863"/>
      <c r="CF110" s="887">
        <v>149.1</v>
      </c>
      <c r="CG110" s="888"/>
      <c r="CH110" s="888"/>
      <c r="CI110" s="888"/>
      <c r="CJ110" s="888"/>
      <c r="CK110" s="951" t="s">
        <v>417</v>
      </c>
      <c r="CL110" s="837"/>
      <c r="CM110" s="912" t="s">
        <v>418</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111</v>
      </c>
      <c r="DH110" s="863"/>
      <c r="DI110" s="863"/>
      <c r="DJ110" s="863"/>
      <c r="DK110" s="863"/>
      <c r="DL110" s="863" t="s">
        <v>111</v>
      </c>
      <c r="DM110" s="863"/>
      <c r="DN110" s="863"/>
      <c r="DO110" s="863"/>
      <c r="DP110" s="863"/>
      <c r="DQ110" s="863" t="s">
        <v>111</v>
      </c>
      <c r="DR110" s="863"/>
      <c r="DS110" s="863"/>
      <c r="DT110" s="863"/>
      <c r="DU110" s="863"/>
      <c r="DV110" s="864" t="s">
        <v>111</v>
      </c>
      <c r="DW110" s="864"/>
      <c r="DX110" s="864"/>
      <c r="DY110" s="864"/>
      <c r="DZ110" s="865"/>
    </row>
    <row r="111" spans="1:131" s="199" customFormat="1" ht="26.25" customHeight="1" x14ac:dyDescent="0.15">
      <c r="A111" s="792" t="s">
        <v>419</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111</v>
      </c>
      <c r="AB111" s="944"/>
      <c r="AC111" s="944"/>
      <c r="AD111" s="944"/>
      <c r="AE111" s="945"/>
      <c r="AF111" s="946" t="s">
        <v>111</v>
      </c>
      <c r="AG111" s="944"/>
      <c r="AH111" s="944"/>
      <c r="AI111" s="944"/>
      <c r="AJ111" s="945"/>
      <c r="AK111" s="946" t="s">
        <v>111</v>
      </c>
      <c r="AL111" s="944"/>
      <c r="AM111" s="944"/>
      <c r="AN111" s="944"/>
      <c r="AO111" s="945"/>
      <c r="AP111" s="947" t="s">
        <v>111</v>
      </c>
      <c r="AQ111" s="948"/>
      <c r="AR111" s="948"/>
      <c r="AS111" s="948"/>
      <c r="AT111" s="949"/>
      <c r="AU111" s="957"/>
      <c r="AV111" s="958"/>
      <c r="AW111" s="958"/>
      <c r="AX111" s="958"/>
      <c r="AY111" s="958"/>
      <c r="AZ111" s="833" t="s">
        <v>420</v>
      </c>
      <c r="BA111" s="768"/>
      <c r="BB111" s="768"/>
      <c r="BC111" s="768"/>
      <c r="BD111" s="768"/>
      <c r="BE111" s="768"/>
      <c r="BF111" s="768"/>
      <c r="BG111" s="768"/>
      <c r="BH111" s="768"/>
      <c r="BI111" s="768"/>
      <c r="BJ111" s="768"/>
      <c r="BK111" s="768"/>
      <c r="BL111" s="768"/>
      <c r="BM111" s="768"/>
      <c r="BN111" s="768"/>
      <c r="BO111" s="768"/>
      <c r="BP111" s="769"/>
      <c r="BQ111" s="834">
        <v>10911</v>
      </c>
      <c r="BR111" s="835"/>
      <c r="BS111" s="835"/>
      <c r="BT111" s="835"/>
      <c r="BU111" s="835"/>
      <c r="BV111" s="835">
        <v>9242</v>
      </c>
      <c r="BW111" s="835"/>
      <c r="BX111" s="835"/>
      <c r="BY111" s="835"/>
      <c r="BZ111" s="835"/>
      <c r="CA111" s="835">
        <v>7516</v>
      </c>
      <c r="CB111" s="835"/>
      <c r="CC111" s="835"/>
      <c r="CD111" s="835"/>
      <c r="CE111" s="835"/>
      <c r="CF111" s="896">
        <v>0.1</v>
      </c>
      <c r="CG111" s="897"/>
      <c r="CH111" s="897"/>
      <c r="CI111" s="897"/>
      <c r="CJ111" s="897"/>
      <c r="CK111" s="952"/>
      <c r="CL111" s="839"/>
      <c r="CM111" s="842" t="s">
        <v>421</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111</v>
      </c>
      <c r="DH111" s="835"/>
      <c r="DI111" s="835"/>
      <c r="DJ111" s="835"/>
      <c r="DK111" s="835"/>
      <c r="DL111" s="835" t="s">
        <v>111</v>
      </c>
      <c r="DM111" s="835"/>
      <c r="DN111" s="835"/>
      <c r="DO111" s="835"/>
      <c r="DP111" s="835"/>
      <c r="DQ111" s="835" t="s">
        <v>111</v>
      </c>
      <c r="DR111" s="835"/>
      <c r="DS111" s="835"/>
      <c r="DT111" s="835"/>
      <c r="DU111" s="835"/>
      <c r="DV111" s="812" t="s">
        <v>111</v>
      </c>
      <c r="DW111" s="812"/>
      <c r="DX111" s="812"/>
      <c r="DY111" s="812"/>
      <c r="DZ111" s="813"/>
    </row>
    <row r="112" spans="1:131" s="199" customFormat="1" ht="26.25" customHeight="1" x14ac:dyDescent="0.15">
      <c r="A112" s="937" t="s">
        <v>422</v>
      </c>
      <c r="B112" s="938"/>
      <c r="C112" s="768" t="s">
        <v>423</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111</v>
      </c>
      <c r="AB112" s="798"/>
      <c r="AC112" s="798"/>
      <c r="AD112" s="798"/>
      <c r="AE112" s="799"/>
      <c r="AF112" s="800" t="s">
        <v>111</v>
      </c>
      <c r="AG112" s="798"/>
      <c r="AH112" s="798"/>
      <c r="AI112" s="798"/>
      <c r="AJ112" s="799"/>
      <c r="AK112" s="800" t="s">
        <v>111</v>
      </c>
      <c r="AL112" s="798"/>
      <c r="AM112" s="798"/>
      <c r="AN112" s="798"/>
      <c r="AO112" s="799"/>
      <c r="AP112" s="845" t="s">
        <v>111</v>
      </c>
      <c r="AQ112" s="846"/>
      <c r="AR112" s="846"/>
      <c r="AS112" s="846"/>
      <c r="AT112" s="847"/>
      <c r="AU112" s="957"/>
      <c r="AV112" s="958"/>
      <c r="AW112" s="958"/>
      <c r="AX112" s="958"/>
      <c r="AY112" s="958"/>
      <c r="AZ112" s="833" t="s">
        <v>424</v>
      </c>
      <c r="BA112" s="768"/>
      <c r="BB112" s="768"/>
      <c r="BC112" s="768"/>
      <c r="BD112" s="768"/>
      <c r="BE112" s="768"/>
      <c r="BF112" s="768"/>
      <c r="BG112" s="768"/>
      <c r="BH112" s="768"/>
      <c r="BI112" s="768"/>
      <c r="BJ112" s="768"/>
      <c r="BK112" s="768"/>
      <c r="BL112" s="768"/>
      <c r="BM112" s="768"/>
      <c r="BN112" s="768"/>
      <c r="BO112" s="768"/>
      <c r="BP112" s="769"/>
      <c r="BQ112" s="834">
        <v>5575321</v>
      </c>
      <c r="BR112" s="835"/>
      <c r="BS112" s="835"/>
      <c r="BT112" s="835"/>
      <c r="BU112" s="835"/>
      <c r="BV112" s="835">
        <v>6062742</v>
      </c>
      <c r="BW112" s="835"/>
      <c r="BX112" s="835"/>
      <c r="BY112" s="835"/>
      <c r="BZ112" s="835"/>
      <c r="CA112" s="835">
        <v>5987949</v>
      </c>
      <c r="CB112" s="835"/>
      <c r="CC112" s="835"/>
      <c r="CD112" s="835"/>
      <c r="CE112" s="835"/>
      <c r="CF112" s="896">
        <v>60.5</v>
      </c>
      <c r="CG112" s="897"/>
      <c r="CH112" s="897"/>
      <c r="CI112" s="897"/>
      <c r="CJ112" s="897"/>
      <c r="CK112" s="952"/>
      <c r="CL112" s="839"/>
      <c r="CM112" s="842" t="s">
        <v>425</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111</v>
      </c>
      <c r="DH112" s="835"/>
      <c r="DI112" s="835"/>
      <c r="DJ112" s="835"/>
      <c r="DK112" s="835"/>
      <c r="DL112" s="835" t="s">
        <v>111</v>
      </c>
      <c r="DM112" s="835"/>
      <c r="DN112" s="835"/>
      <c r="DO112" s="835"/>
      <c r="DP112" s="835"/>
      <c r="DQ112" s="835" t="s">
        <v>111</v>
      </c>
      <c r="DR112" s="835"/>
      <c r="DS112" s="835"/>
      <c r="DT112" s="835"/>
      <c r="DU112" s="835"/>
      <c r="DV112" s="812" t="s">
        <v>111</v>
      </c>
      <c r="DW112" s="812"/>
      <c r="DX112" s="812"/>
      <c r="DY112" s="812"/>
      <c r="DZ112" s="813"/>
    </row>
    <row r="113" spans="1:130" s="199" customFormat="1" ht="26.25" customHeight="1" x14ac:dyDescent="0.15">
      <c r="A113" s="939"/>
      <c r="B113" s="940"/>
      <c r="C113" s="768" t="s">
        <v>426</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421957</v>
      </c>
      <c r="AB113" s="944"/>
      <c r="AC113" s="944"/>
      <c r="AD113" s="944"/>
      <c r="AE113" s="945"/>
      <c r="AF113" s="946">
        <v>450217</v>
      </c>
      <c r="AG113" s="944"/>
      <c r="AH113" s="944"/>
      <c r="AI113" s="944"/>
      <c r="AJ113" s="945"/>
      <c r="AK113" s="946">
        <v>459657</v>
      </c>
      <c r="AL113" s="944"/>
      <c r="AM113" s="944"/>
      <c r="AN113" s="944"/>
      <c r="AO113" s="945"/>
      <c r="AP113" s="947">
        <v>4.5999999999999996</v>
      </c>
      <c r="AQ113" s="948"/>
      <c r="AR113" s="948"/>
      <c r="AS113" s="948"/>
      <c r="AT113" s="949"/>
      <c r="AU113" s="957"/>
      <c r="AV113" s="958"/>
      <c r="AW113" s="958"/>
      <c r="AX113" s="958"/>
      <c r="AY113" s="958"/>
      <c r="AZ113" s="833" t="s">
        <v>427</v>
      </c>
      <c r="BA113" s="768"/>
      <c r="BB113" s="768"/>
      <c r="BC113" s="768"/>
      <c r="BD113" s="768"/>
      <c r="BE113" s="768"/>
      <c r="BF113" s="768"/>
      <c r="BG113" s="768"/>
      <c r="BH113" s="768"/>
      <c r="BI113" s="768"/>
      <c r="BJ113" s="768"/>
      <c r="BK113" s="768"/>
      <c r="BL113" s="768"/>
      <c r="BM113" s="768"/>
      <c r="BN113" s="768"/>
      <c r="BO113" s="768"/>
      <c r="BP113" s="769"/>
      <c r="BQ113" s="834">
        <v>1590907</v>
      </c>
      <c r="BR113" s="835"/>
      <c r="BS113" s="835"/>
      <c r="BT113" s="835"/>
      <c r="BU113" s="835"/>
      <c r="BV113" s="835">
        <v>1250506</v>
      </c>
      <c r="BW113" s="835"/>
      <c r="BX113" s="835"/>
      <c r="BY113" s="835"/>
      <c r="BZ113" s="835"/>
      <c r="CA113" s="835">
        <v>867202</v>
      </c>
      <c r="CB113" s="835"/>
      <c r="CC113" s="835"/>
      <c r="CD113" s="835"/>
      <c r="CE113" s="835"/>
      <c r="CF113" s="896">
        <v>8.8000000000000007</v>
      </c>
      <c r="CG113" s="897"/>
      <c r="CH113" s="897"/>
      <c r="CI113" s="897"/>
      <c r="CJ113" s="897"/>
      <c r="CK113" s="952"/>
      <c r="CL113" s="839"/>
      <c r="CM113" s="842" t="s">
        <v>428</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111</v>
      </c>
      <c r="DH113" s="798"/>
      <c r="DI113" s="798"/>
      <c r="DJ113" s="798"/>
      <c r="DK113" s="799"/>
      <c r="DL113" s="800" t="s">
        <v>111</v>
      </c>
      <c r="DM113" s="798"/>
      <c r="DN113" s="798"/>
      <c r="DO113" s="798"/>
      <c r="DP113" s="799"/>
      <c r="DQ113" s="800" t="s">
        <v>111</v>
      </c>
      <c r="DR113" s="798"/>
      <c r="DS113" s="798"/>
      <c r="DT113" s="798"/>
      <c r="DU113" s="799"/>
      <c r="DV113" s="845" t="s">
        <v>111</v>
      </c>
      <c r="DW113" s="846"/>
      <c r="DX113" s="846"/>
      <c r="DY113" s="846"/>
      <c r="DZ113" s="847"/>
    </row>
    <row r="114" spans="1:130" s="199" customFormat="1" ht="26.25" customHeight="1" x14ac:dyDescent="0.15">
      <c r="A114" s="939"/>
      <c r="B114" s="940"/>
      <c r="C114" s="768" t="s">
        <v>429</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301375</v>
      </c>
      <c r="AB114" s="798"/>
      <c r="AC114" s="798"/>
      <c r="AD114" s="798"/>
      <c r="AE114" s="799"/>
      <c r="AF114" s="800">
        <v>319796</v>
      </c>
      <c r="AG114" s="798"/>
      <c r="AH114" s="798"/>
      <c r="AI114" s="798"/>
      <c r="AJ114" s="799"/>
      <c r="AK114" s="800">
        <v>279304</v>
      </c>
      <c r="AL114" s="798"/>
      <c r="AM114" s="798"/>
      <c r="AN114" s="798"/>
      <c r="AO114" s="799"/>
      <c r="AP114" s="845">
        <v>2.8</v>
      </c>
      <c r="AQ114" s="846"/>
      <c r="AR114" s="846"/>
      <c r="AS114" s="846"/>
      <c r="AT114" s="847"/>
      <c r="AU114" s="957"/>
      <c r="AV114" s="958"/>
      <c r="AW114" s="958"/>
      <c r="AX114" s="958"/>
      <c r="AY114" s="958"/>
      <c r="AZ114" s="833" t="s">
        <v>430</v>
      </c>
      <c r="BA114" s="768"/>
      <c r="BB114" s="768"/>
      <c r="BC114" s="768"/>
      <c r="BD114" s="768"/>
      <c r="BE114" s="768"/>
      <c r="BF114" s="768"/>
      <c r="BG114" s="768"/>
      <c r="BH114" s="768"/>
      <c r="BI114" s="768"/>
      <c r="BJ114" s="768"/>
      <c r="BK114" s="768"/>
      <c r="BL114" s="768"/>
      <c r="BM114" s="768"/>
      <c r="BN114" s="768"/>
      <c r="BO114" s="768"/>
      <c r="BP114" s="769"/>
      <c r="BQ114" s="834">
        <v>12380</v>
      </c>
      <c r="BR114" s="835"/>
      <c r="BS114" s="835"/>
      <c r="BT114" s="835"/>
      <c r="BU114" s="835"/>
      <c r="BV114" s="835" t="s">
        <v>111</v>
      </c>
      <c r="BW114" s="835"/>
      <c r="BX114" s="835"/>
      <c r="BY114" s="835"/>
      <c r="BZ114" s="835"/>
      <c r="CA114" s="835" t="s">
        <v>111</v>
      </c>
      <c r="CB114" s="835"/>
      <c r="CC114" s="835"/>
      <c r="CD114" s="835"/>
      <c r="CE114" s="835"/>
      <c r="CF114" s="896" t="s">
        <v>111</v>
      </c>
      <c r="CG114" s="897"/>
      <c r="CH114" s="897"/>
      <c r="CI114" s="897"/>
      <c r="CJ114" s="897"/>
      <c r="CK114" s="952"/>
      <c r="CL114" s="839"/>
      <c r="CM114" s="842" t="s">
        <v>431</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111</v>
      </c>
      <c r="DH114" s="798"/>
      <c r="DI114" s="798"/>
      <c r="DJ114" s="798"/>
      <c r="DK114" s="799"/>
      <c r="DL114" s="800" t="s">
        <v>111</v>
      </c>
      <c r="DM114" s="798"/>
      <c r="DN114" s="798"/>
      <c r="DO114" s="798"/>
      <c r="DP114" s="799"/>
      <c r="DQ114" s="800" t="s">
        <v>111</v>
      </c>
      <c r="DR114" s="798"/>
      <c r="DS114" s="798"/>
      <c r="DT114" s="798"/>
      <c r="DU114" s="799"/>
      <c r="DV114" s="845" t="s">
        <v>111</v>
      </c>
      <c r="DW114" s="846"/>
      <c r="DX114" s="846"/>
      <c r="DY114" s="846"/>
      <c r="DZ114" s="847"/>
    </row>
    <row r="115" spans="1:130" s="199" customFormat="1" ht="26.25" customHeight="1" x14ac:dyDescent="0.15">
      <c r="A115" s="939"/>
      <c r="B115" s="940"/>
      <c r="C115" s="768" t="s">
        <v>432</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164763</v>
      </c>
      <c r="AB115" s="944"/>
      <c r="AC115" s="944"/>
      <c r="AD115" s="944"/>
      <c r="AE115" s="945"/>
      <c r="AF115" s="946">
        <v>164951</v>
      </c>
      <c r="AG115" s="944"/>
      <c r="AH115" s="944"/>
      <c r="AI115" s="944"/>
      <c r="AJ115" s="945"/>
      <c r="AK115" s="946">
        <v>170386</v>
      </c>
      <c r="AL115" s="944"/>
      <c r="AM115" s="944"/>
      <c r="AN115" s="944"/>
      <c r="AO115" s="945"/>
      <c r="AP115" s="947">
        <v>1.7</v>
      </c>
      <c r="AQ115" s="948"/>
      <c r="AR115" s="948"/>
      <c r="AS115" s="948"/>
      <c r="AT115" s="949"/>
      <c r="AU115" s="957"/>
      <c r="AV115" s="958"/>
      <c r="AW115" s="958"/>
      <c r="AX115" s="958"/>
      <c r="AY115" s="958"/>
      <c r="AZ115" s="833" t="s">
        <v>433</v>
      </c>
      <c r="BA115" s="768"/>
      <c r="BB115" s="768"/>
      <c r="BC115" s="768"/>
      <c r="BD115" s="768"/>
      <c r="BE115" s="768"/>
      <c r="BF115" s="768"/>
      <c r="BG115" s="768"/>
      <c r="BH115" s="768"/>
      <c r="BI115" s="768"/>
      <c r="BJ115" s="768"/>
      <c r="BK115" s="768"/>
      <c r="BL115" s="768"/>
      <c r="BM115" s="768"/>
      <c r="BN115" s="768"/>
      <c r="BO115" s="768"/>
      <c r="BP115" s="769"/>
      <c r="BQ115" s="834">
        <v>219922</v>
      </c>
      <c r="BR115" s="835"/>
      <c r="BS115" s="835"/>
      <c r="BT115" s="835"/>
      <c r="BU115" s="835"/>
      <c r="BV115" s="835">
        <v>248803</v>
      </c>
      <c r="BW115" s="835"/>
      <c r="BX115" s="835"/>
      <c r="BY115" s="835"/>
      <c r="BZ115" s="835"/>
      <c r="CA115" s="835">
        <v>248074</v>
      </c>
      <c r="CB115" s="835"/>
      <c r="CC115" s="835"/>
      <c r="CD115" s="835"/>
      <c r="CE115" s="835"/>
      <c r="CF115" s="896">
        <v>2.5</v>
      </c>
      <c r="CG115" s="897"/>
      <c r="CH115" s="897"/>
      <c r="CI115" s="897"/>
      <c r="CJ115" s="897"/>
      <c r="CK115" s="952"/>
      <c r="CL115" s="839"/>
      <c r="CM115" s="833" t="s">
        <v>434</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111</v>
      </c>
      <c r="DH115" s="798"/>
      <c r="DI115" s="798"/>
      <c r="DJ115" s="798"/>
      <c r="DK115" s="799"/>
      <c r="DL115" s="800" t="s">
        <v>111</v>
      </c>
      <c r="DM115" s="798"/>
      <c r="DN115" s="798"/>
      <c r="DO115" s="798"/>
      <c r="DP115" s="799"/>
      <c r="DQ115" s="800" t="s">
        <v>111</v>
      </c>
      <c r="DR115" s="798"/>
      <c r="DS115" s="798"/>
      <c r="DT115" s="798"/>
      <c r="DU115" s="799"/>
      <c r="DV115" s="845" t="s">
        <v>111</v>
      </c>
      <c r="DW115" s="846"/>
      <c r="DX115" s="846"/>
      <c r="DY115" s="846"/>
      <c r="DZ115" s="847"/>
    </row>
    <row r="116" spans="1:130" s="199" customFormat="1" ht="26.25" customHeight="1" x14ac:dyDescent="0.15">
      <c r="A116" s="941"/>
      <c r="B116" s="942"/>
      <c r="C116" s="901" t="s">
        <v>435</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t="s">
        <v>111</v>
      </c>
      <c r="AB116" s="798"/>
      <c r="AC116" s="798"/>
      <c r="AD116" s="798"/>
      <c r="AE116" s="799"/>
      <c r="AF116" s="800" t="s">
        <v>111</v>
      </c>
      <c r="AG116" s="798"/>
      <c r="AH116" s="798"/>
      <c r="AI116" s="798"/>
      <c r="AJ116" s="799"/>
      <c r="AK116" s="800" t="s">
        <v>111</v>
      </c>
      <c r="AL116" s="798"/>
      <c r="AM116" s="798"/>
      <c r="AN116" s="798"/>
      <c r="AO116" s="799"/>
      <c r="AP116" s="845" t="s">
        <v>111</v>
      </c>
      <c r="AQ116" s="846"/>
      <c r="AR116" s="846"/>
      <c r="AS116" s="846"/>
      <c r="AT116" s="847"/>
      <c r="AU116" s="957"/>
      <c r="AV116" s="958"/>
      <c r="AW116" s="958"/>
      <c r="AX116" s="958"/>
      <c r="AY116" s="958"/>
      <c r="AZ116" s="884" t="s">
        <v>436</v>
      </c>
      <c r="BA116" s="885"/>
      <c r="BB116" s="885"/>
      <c r="BC116" s="885"/>
      <c r="BD116" s="885"/>
      <c r="BE116" s="885"/>
      <c r="BF116" s="885"/>
      <c r="BG116" s="885"/>
      <c r="BH116" s="885"/>
      <c r="BI116" s="885"/>
      <c r="BJ116" s="885"/>
      <c r="BK116" s="885"/>
      <c r="BL116" s="885"/>
      <c r="BM116" s="885"/>
      <c r="BN116" s="885"/>
      <c r="BO116" s="885"/>
      <c r="BP116" s="886"/>
      <c r="BQ116" s="834" t="s">
        <v>111</v>
      </c>
      <c r="BR116" s="835"/>
      <c r="BS116" s="835"/>
      <c r="BT116" s="835"/>
      <c r="BU116" s="835"/>
      <c r="BV116" s="835" t="s">
        <v>111</v>
      </c>
      <c r="BW116" s="835"/>
      <c r="BX116" s="835"/>
      <c r="BY116" s="835"/>
      <c r="BZ116" s="835"/>
      <c r="CA116" s="835" t="s">
        <v>111</v>
      </c>
      <c r="CB116" s="835"/>
      <c r="CC116" s="835"/>
      <c r="CD116" s="835"/>
      <c r="CE116" s="835"/>
      <c r="CF116" s="896" t="s">
        <v>111</v>
      </c>
      <c r="CG116" s="897"/>
      <c r="CH116" s="897"/>
      <c r="CI116" s="897"/>
      <c r="CJ116" s="897"/>
      <c r="CK116" s="952"/>
      <c r="CL116" s="839"/>
      <c r="CM116" s="842" t="s">
        <v>437</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t="s">
        <v>111</v>
      </c>
      <c r="DH116" s="798"/>
      <c r="DI116" s="798"/>
      <c r="DJ116" s="798"/>
      <c r="DK116" s="799"/>
      <c r="DL116" s="800" t="s">
        <v>111</v>
      </c>
      <c r="DM116" s="798"/>
      <c r="DN116" s="798"/>
      <c r="DO116" s="798"/>
      <c r="DP116" s="799"/>
      <c r="DQ116" s="800" t="s">
        <v>111</v>
      </c>
      <c r="DR116" s="798"/>
      <c r="DS116" s="798"/>
      <c r="DT116" s="798"/>
      <c r="DU116" s="799"/>
      <c r="DV116" s="845" t="s">
        <v>111</v>
      </c>
      <c r="DW116" s="846"/>
      <c r="DX116" s="846"/>
      <c r="DY116" s="846"/>
      <c r="DZ116" s="847"/>
    </row>
    <row r="117" spans="1:130" s="199" customFormat="1" ht="26.25" customHeight="1" x14ac:dyDescent="0.15">
      <c r="A117" s="922" t="s">
        <v>171</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438</v>
      </c>
      <c r="Z117" s="924"/>
      <c r="AA117" s="929">
        <v>2282717</v>
      </c>
      <c r="AB117" s="930"/>
      <c r="AC117" s="930"/>
      <c r="AD117" s="930"/>
      <c r="AE117" s="931"/>
      <c r="AF117" s="932">
        <v>2244523</v>
      </c>
      <c r="AG117" s="930"/>
      <c r="AH117" s="930"/>
      <c r="AI117" s="930"/>
      <c r="AJ117" s="931"/>
      <c r="AK117" s="932">
        <v>2213029</v>
      </c>
      <c r="AL117" s="930"/>
      <c r="AM117" s="930"/>
      <c r="AN117" s="930"/>
      <c r="AO117" s="931"/>
      <c r="AP117" s="933"/>
      <c r="AQ117" s="934"/>
      <c r="AR117" s="934"/>
      <c r="AS117" s="934"/>
      <c r="AT117" s="935"/>
      <c r="AU117" s="957"/>
      <c r="AV117" s="958"/>
      <c r="AW117" s="958"/>
      <c r="AX117" s="958"/>
      <c r="AY117" s="958"/>
      <c r="AZ117" s="884" t="s">
        <v>439</v>
      </c>
      <c r="BA117" s="885"/>
      <c r="BB117" s="885"/>
      <c r="BC117" s="885"/>
      <c r="BD117" s="885"/>
      <c r="BE117" s="885"/>
      <c r="BF117" s="885"/>
      <c r="BG117" s="885"/>
      <c r="BH117" s="885"/>
      <c r="BI117" s="885"/>
      <c r="BJ117" s="885"/>
      <c r="BK117" s="885"/>
      <c r="BL117" s="885"/>
      <c r="BM117" s="885"/>
      <c r="BN117" s="885"/>
      <c r="BO117" s="885"/>
      <c r="BP117" s="886"/>
      <c r="BQ117" s="834" t="s">
        <v>111</v>
      </c>
      <c r="BR117" s="835"/>
      <c r="BS117" s="835"/>
      <c r="BT117" s="835"/>
      <c r="BU117" s="835"/>
      <c r="BV117" s="835" t="s">
        <v>111</v>
      </c>
      <c r="BW117" s="835"/>
      <c r="BX117" s="835"/>
      <c r="BY117" s="835"/>
      <c r="BZ117" s="835"/>
      <c r="CA117" s="835" t="s">
        <v>111</v>
      </c>
      <c r="CB117" s="835"/>
      <c r="CC117" s="835"/>
      <c r="CD117" s="835"/>
      <c r="CE117" s="835"/>
      <c r="CF117" s="896" t="s">
        <v>111</v>
      </c>
      <c r="CG117" s="897"/>
      <c r="CH117" s="897"/>
      <c r="CI117" s="897"/>
      <c r="CJ117" s="897"/>
      <c r="CK117" s="952"/>
      <c r="CL117" s="839"/>
      <c r="CM117" s="842" t="s">
        <v>440</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111</v>
      </c>
      <c r="DH117" s="798"/>
      <c r="DI117" s="798"/>
      <c r="DJ117" s="798"/>
      <c r="DK117" s="799"/>
      <c r="DL117" s="800" t="s">
        <v>111</v>
      </c>
      <c r="DM117" s="798"/>
      <c r="DN117" s="798"/>
      <c r="DO117" s="798"/>
      <c r="DP117" s="799"/>
      <c r="DQ117" s="800" t="s">
        <v>111</v>
      </c>
      <c r="DR117" s="798"/>
      <c r="DS117" s="798"/>
      <c r="DT117" s="798"/>
      <c r="DU117" s="799"/>
      <c r="DV117" s="845" t="s">
        <v>111</v>
      </c>
      <c r="DW117" s="846"/>
      <c r="DX117" s="846"/>
      <c r="DY117" s="846"/>
      <c r="DZ117" s="847"/>
    </row>
    <row r="118" spans="1:130" s="199" customFormat="1" ht="26.25" customHeight="1" x14ac:dyDescent="0.15">
      <c r="A118" s="922" t="s">
        <v>414</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412</v>
      </c>
      <c r="AB118" s="923"/>
      <c r="AC118" s="923"/>
      <c r="AD118" s="923"/>
      <c r="AE118" s="924"/>
      <c r="AF118" s="925" t="s">
        <v>288</v>
      </c>
      <c r="AG118" s="923"/>
      <c r="AH118" s="923"/>
      <c r="AI118" s="923"/>
      <c r="AJ118" s="924"/>
      <c r="AK118" s="925" t="s">
        <v>287</v>
      </c>
      <c r="AL118" s="923"/>
      <c r="AM118" s="923"/>
      <c r="AN118" s="923"/>
      <c r="AO118" s="924"/>
      <c r="AP118" s="926" t="s">
        <v>413</v>
      </c>
      <c r="AQ118" s="927"/>
      <c r="AR118" s="927"/>
      <c r="AS118" s="927"/>
      <c r="AT118" s="928"/>
      <c r="AU118" s="957"/>
      <c r="AV118" s="958"/>
      <c r="AW118" s="958"/>
      <c r="AX118" s="958"/>
      <c r="AY118" s="958"/>
      <c r="AZ118" s="900" t="s">
        <v>441</v>
      </c>
      <c r="BA118" s="901"/>
      <c r="BB118" s="901"/>
      <c r="BC118" s="901"/>
      <c r="BD118" s="901"/>
      <c r="BE118" s="901"/>
      <c r="BF118" s="901"/>
      <c r="BG118" s="901"/>
      <c r="BH118" s="901"/>
      <c r="BI118" s="901"/>
      <c r="BJ118" s="901"/>
      <c r="BK118" s="901"/>
      <c r="BL118" s="901"/>
      <c r="BM118" s="901"/>
      <c r="BN118" s="901"/>
      <c r="BO118" s="901"/>
      <c r="BP118" s="902"/>
      <c r="BQ118" s="903" t="s">
        <v>371</v>
      </c>
      <c r="BR118" s="866"/>
      <c r="BS118" s="866"/>
      <c r="BT118" s="866"/>
      <c r="BU118" s="866"/>
      <c r="BV118" s="866" t="s">
        <v>371</v>
      </c>
      <c r="BW118" s="866"/>
      <c r="BX118" s="866"/>
      <c r="BY118" s="866"/>
      <c r="BZ118" s="866"/>
      <c r="CA118" s="866" t="s">
        <v>371</v>
      </c>
      <c r="CB118" s="866"/>
      <c r="CC118" s="866"/>
      <c r="CD118" s="866"/>
      <c r="CE118" s="866"/>
      <c r="CF118" s="896" t="s">
        <v>371</v>
      </c>
      <c r="CG118" s="897"/>
      <c r="CH118" s="897"/>
      <c r="CI118" s="897"/>
      <c r="CJ118" s="897"/>
      <c r="CK118" s="952"/>
      <c r="CL118" s="839"/>
      <c r="CM118" s="842" t="s">
        <v>442</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371</v>
      </c>
      <c r="DH118" s="798"/>
      <c r="DI118" s="798"/>
      <c r="DJ118" s="798"/>
      <c r="DK118" s="799"/>
      <c r="DL118" s="800" t="s">
        <v>371</v>
      </c>
      <c r="DM118" s="798"/>
      <c r="DN118" s="798"/>
      <c r="DO118" s="798"/>
      <c r="DP118" s="799"/>
      <c r="DQ118" s="800" t="s">
        <v>371</v>
      </c>
      <c r="DR118" s="798"/>
      <c r="DS118" s="798"/>
      <c r="DT118" s="798"/>
      <c r="DU118" s="799"/>
      <c r="DV118" s="845" t="s">
        <v>371</v>
      </c>
      <c r="DW118" s="846"/>
      <c r="DX118" s="846"/>
      <c r="DY118" s="846"/>
      <c r="DZ118" s="847"/>
    </row>
    <row r="119" spans="1:130" s="199" customFormat="1" ht="26.25" customHeight="1" x14ac:dyDescent="0.15">
      <c r="A119" s="836" t="s">
        <v>417</v>
      </c>
      <c r="B119" s="837"/>
      <c r="C119" s="912" t="s">
        <v>418</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371</v>
      </c>
      <c r="AB119" s="916"/>
      <c r="AC119" s="916"/>
      <c r="AD119" s="916"/>
      <c r="AE119" s="917"/>
      <c r="AF119" s="918" t="s">
        <v>371</v>
      </c>
      <c r="AG119" s="916"/>
      <c r="AH119" s="916"/>
      <c r="AI119" s="916"/>
      <c r="AJ119" s="917"/>
      <c r="AK119" s="918" t="s">
        <v>371</v>
      </c>
      <c r="AL119" s="916"/>
      <c r="AM119" s="916"/>
      <c r="AN119" s="916"/>
      <c r="AO119" s="917"/>
      <c r="AP119" s="919" t="s">
        <v>371</v>
      </c>
      <c r="AQ119" s="920"/>
      <c r="AR119" s="920"/>
      <c r="AS119" s="920"/>
      <c r="AT119" s="921"/>
      <c r="AU119" s="959"/>
      <c r="AV119" s="960"/>
      <c r="AW119" s="960"/>
      <c r="AX119" s="960"/>
      <c r="AY119" s="960"/>
      <c r="AZ119" s="230" t="s">
        <v>171</v>
      </c>
      <c r="BA119" s="230"/>
      <c r="BB119" s="230"/>
      <c r="BC119" s="230"/>
      <c r="BD119" s="230"/>
      <c r="BE119" s="230"/>
      <c r="BF119" s="230"/>
      <c r="BG119" s="230"/>
      <c r="BH119" s="230"/>
      <c r="BI119" s="230"/>
      <c r="BJ119" s="230"/>
      <c r="BK119" s="230"/>
      <c r="BL119" s="230"/>
      <c r="BM119" s="230"/>
      <c r="BN119" s="230"/>
      <c r="BO119" s="898" t="s">
        <v>443</v>
      </c>
      <c r="BP119" s="899"/>
      <c r="BQ119" s="903">
        <v>21177433</v>
      </c>
      <c r="BR119" s="866"/>
      <c r="BS119" s="866"/>
      <c r="BT119" s="866"/>
      <c r="BU119" s="866"/>
      <c r="BV119" s="866">
        <v>22019947</v>
      </c>
      <c r="BW119" s="866"/>
      <c r="BX119" s="866"/>
      <c r="BY119" s="866"/>
      <c r="BZ119" s="866"/>
      <c r="CA119" s="866">
        <v>21876216</v>
      </c>
      <c r="CB119" s="866"/>
      <c r="CC119" s="866"/>
      <c r="CD119" s="866"/>
      <c r="CE119" s="866"/>
      <c r="CF119" s="764"/>
      <c r="CG119" s="765"/>
      <c r="CH119" s="765"/>
      <c r="CI119" s="765"/>
      <c r="CJ119" s="855"/>
      <c r="CK119" s="953"/>
      <c r="CL119" s="841"/>
      <c r="CM119" s="859" t="s">
        <v>444</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v>10911</v>
      </c>
      <c r="DH119" s="781"/>
      <c r="DI119" s="781"/>
      <c r="DJ119" s="781"/>
      <c r="DK119" s="782"/>
      <c r="DL119" s="783">
        <v>9242</v>
      </c>
      <c r="DM119" s="781"/>
      <c r="DN119" s="781"/>
      <c r="DO119" s="781"/>
      <c r="DP119" s="782"/>
      <c r="DQ119" s="783">
        <v>7516</v>
      </c>
      <c r="DR119" s="781"/>
      <c r="DS119" s="781"/>
      <c r="DT119" s="781"/>
      <c r="DU119" s="782"/>
      <c r="DV119" s="869">
        <v>0.1</v>
      </c>
      <c r="DW119" s="870"/>
      <c r="DX119" s="870"/>
      <c r="DY119" s="870"/>
      <c r="DZ119" s="871"/>
    </row>
    <row r="120" spans="1:130" s="199" customFormat="1" ht="26.25" customHeight="1" x14ac:dyDescent="0.15">
      <c r="A120" s="838"/>
      <c r="B120" s="839"/>
      <c r="C120" s="842" t="s">
        <v>421</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371</v>
      </c>
      <c r="AB120" s="798"/>
      <c r="AC120" s="798"/>
      <c r="AD120" s="798"/>
      <c r="AE120" s="799"/>
      <c r="AF120" s="800" t="s">
        <v>371</v>
      </c>
      <c r="AG120" s="798"/>
      <c r="AH120" s="798"/>
      <c r="AI120" s="798"/>
      <c r="AJ120" s="799"/>
      <c r="AK120" s="800" t="s">
        <v>371</v>
      </c>
      <c r="AL120" s="798"/>
      <c r="AM120" s="798"/>
      <c r="AN120" s="798"/>
      <c r="AO120" s="799"/>
      <c r="AP120" s="845" t="s">
        <v>371</v>
      </c>
      <c r="AQ120" s="846"/>
      <c r="AR120" s="846"/>
      <c r="AS120" s="846"/>
      <c r="AT120" s="847"/>
      <c r="AU120" s="904" t="s">
        <v>445</v>
      </c>
      <c r="AV120" s="905"/>
      <c r="AW120" s="905"/>
      <c r="AX120" s="905"/>
      <c r="AY120" s="906"/>
      <c r="AZ120" s="881" t="s">
        <v>446</v>
      </c>
      <c r="BA120" s="826"/>
      <c r="BB120" s="826"/>
      <c r="BC120" s="826"/>
      <c r="BD120" s="826"/>
      <c r="BE120" s="826"/>
      <c r="BF120" s="826"/>
      <c r="BG120" s="826"/>
      <c r="BH120" s="826"/>
      <c r="BI120" s="826"/>
      <c r="BJ120" s="826"/>
      <c r="BK120" s="826"/>
      <c r="BL120" s="826"/>
      <c r="BM120" s="826"/>
      <c r="BN120" s="826"/>
      <c r="BO120" s="826"/>
      <c r="BP120" s="827"/>
      <c r="BQ120" s="882">
        <v>5250716</v>
      </c>
      <c r="BR120" s="863"/>
      <c r="BS120" s="863"/>
      <c r="BT120" s="863"/>
      <c r="BU120" s="863"/>
      <c r="BV120" s="863">
        <v>5612383</v>
      </c>
      <c r="BW120" s="863"/>
      <c r="BX120" s="863"/>
      <c r="BY120" s="863"/>
      <c r="BZ120" s="863"/>
      <c r="CA120" s="863">
        <v>6092732</v>
      </c>
      <c r="CB120" s="863"/>
      <c r="CC120" s="863"/>
      <c r="CD120" s="863"/>
      <c r="CE120" s="863"/>
      <c r="CF120" s="887">
        <v>61.5</v>
      </c>
      <c r="CG120" s="888"/>
      <c r="CH120" s="888"/>
      <c r="CI120" s="888"/>
      <c r="CJ120" s="888"/>
      <c r="CK120" s="889" t="s">
        <v>447</v>
      </c>
      <c r="CL120" s="873"/>
      <c r="CM120" s="873"/>
      <c r="CN120" s="873"/>
      <c r="CO120" s="874"/>
      <c r="CP120" s="893" t="s">
        <v>448</v>
      </c>
      <c r="CQ120" s="894"/>
      <c r="CR120" s="894"/>
      <c r="CS120" s="894"/>
      <c r="CT120" s="894"/>
      <c r="CU120" s="894"/>
      <c r="CV120" s="894"/>
      <c r="CW120" s="894"/>
      <c r="CX120" s="894"/>
      <c r="CY120" s="894"/>
      <c r="CZ120" s="894"/>
      <c r="DA120" s="894"/>
      <c r="DB120" s="894"/>
      <c r="DC120" s="894"/>
      <c r="DD120" s="894"/>
      <c r="DE120" s="894"/>
      <c r="DF120" s="895"/>
      <c r="DG120" s="882">
        <v>4959319</v>
      </c>
      <c r="DH120" s="863"/>
      <c r="DI120" s="863"/>
      <c r="DJ120" s="863"/>
      <c r="DK120" s="863"/>
      <c r="DL120" s="863">
        <v>5212084</v>
      </c>
      <c r="DM120" s="863"/>
      <c r="DN120" s="863"/>
      <c r="DO120" s="863"/>
      <c r="DP120" s="863"/>
      <c r="DQ120" s="863">
        <v>5056704</v>
      </c>
      <c r="DR120" s="863"/>
      <c r="DS120" s="863"/>
      <c r="DT120" s="863"/>
      <c r="DU120" s="863"/>
      <c r="DV120" s="864">
        <v>51.1</v>
      </c>
      <c r="DW120" s="864"/>
      <c r="DX120" s="864"/>
      <c r="DY120" s="864"/>
      <c r="DZ120" s="865"/>
    </row>
    <row r="121" spans="1:130" s="199" customFormat="1" ht="26.25" customHeight="1" x14ac:dyDescent="0.15">
      <c r="A121" s="838"/>
      <c r="B121" s="839"/>
      <c r="C121" s="884" t="s">
        <v>449</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371</v>
      </c>
      <c r="AB121" s="798"/>
      <c r="AC121" s="798"/>
      <c r="AD121" s="798"/>
      <c r="AE121" s="799"/>
      <c r="AF121" s="800" t="s">
        <v>371</v>
      </c>
      <c r="AG121" s="798"/>
      <c r="AH121" s="798"/>
      <c r="AI121" s="798"/>
      <c r="AJ121" s="799"/>
      <c r="AK121" s="800" t="s">
        <v>371</v>
      </c>
      <c r="AL121" s="798"/>
      <c r="AM121" s="798"/>
      <c r="AN121" s="798"/>
      <c r="AO121" s="799"/>
      <c r="AP121" s="845" t="s">
        <v>371</v>
      </c>
      <c r="AQ121" s="846"/>
      <c r="AR121" s="846"/>
      <c r="AS121" s="846"/>
      <c r="AT121" s="847"/>
      <c r="AU121" s="907"/>
      <c r="AV121" s="908"/>
      <c r="AW121" s="908"/>
      <c r="AX121" s="908"/>
      <c r="AY121" s="909"/>
      <c r="AZ121" s="833" t="s">
        <v>450</v>
      </c>
      <c r="BA121" s="768"/>
      <c r="BB121" s="768"/>
      <c r="BC121" s="768"/>
      <c r="BD121" s="768"/>
      <c r="BE121" s="768"/>
      <c r="BF121" s="768"/>
      <c r="BG121" s="768"/>
      <c r="BH121" s="768"/>
      <c r="BI121" s="768"/>
      <c r="BJ121" s="768"/>
      <c r="BK121" s="768"/>
      <c r="BL121" s="768"/>
      <c r="BM121" s="768"/>
      <c r="BN121" s="768"/>
      <c r="BO121" s="768"/>
      <c r="BP121" s="769"/>
      <c r="BQ121" s="834">
        <v>830689</v>
      </c>
      <c r="BR121" s="835"/>
      <c r="BS121" s="835"/>
      <c r="BT121" s="835"/>
      <c r="BU121" s="835"/>
      <c r="BV121" s="835">
        <v>792071</v>
      </c>
      <c r="BW121" s="835"/>
      <c r="BX121" s="835"/>
      <c r="BY121" s="835"/>
      <c r="BZ121" s="835"/>
      <c r="CA121" s="835">
        <v>745750</v>
      </c>
      <c r="CB121" s="835"/>
      <c r="CC121" s="835"/>
      <c r="CD121" s="835"/>
      <c r="CE121" s="835"/>
      <c r="CF121" s="896">
        <v>7.5</v>
      </c>
      <c r="CG121" s="897"/>
      <c r="CH121" s="897"/>
      <c r="CI121" s="897"/>
      <c r="CJ121" s="897"/>
      <c r="CK121" s="890"/>
      <c r="CL121" s="876"/>
      <c r="CM121" s="876"/>
      <c r="CN121" s="876"/>
      <c r="CO121" s="877"/>
      <c r="CP121" s="856" t="s">
        <v>451</v>
      </c>
      <c r="CQ121" s="857"/>
      <c r="CR121" s="857"/>
      <c r="CS121" s="857"/>
      <c r="CT121" s="857"/>
      <c r="CU121" s="857"/>
      <c r="CV121" s="857"/>
      <c r="CW121" s="857"/>
      <c r="CX121" s="857"/>
      <c r="CY121" s="857"/>
      <c r="CZ121" s="857"/>
      <c r="DA121" s="857"/>
      <c r="DB121" s="857"/>
      <c r="DC121" s="857"/>
      <c r="DD121" s="857"/>
      <c r="DE121" s="857"/>
      <c r="DF121" s="858"/>
      <c r="DG121" s="834">
        <v>603079</v>
      </c>
      <c r="DH121" s="835"/>
      <c r="DI121" s="835"/>
      <c r="DJ121" s="835"/>
      <c r="DK121" s="835"/>
      <c r="DL121" s="835">
        <v>835435</v>
      </c>
      <c r="DM121" s="835"/>
      <c r="DN121" s="835"/>
      <c r="DO121" s="835"/>
      <c r="DP121" s="835"/>
      <c r="DQ121" s="835">
        <v>916971</v>
      </c>
      <c r="DR121" s="835"/>
      <c r="DS121" s="835"/>
      <c r="DT121" s="835"/>
      <c r="DU121" s="835"/>
      <c r="DV121" s="812">
        <v>9.3000000000000007</v>
      </c>
      <c r="DW121" s="812"/>
      <c r="DX121" s="812"/>
      <c r="DY121" s="812"/>
      <c r="DZ121" s="813"/>
    </row>
    <row r="122" spans="1:130" s="199" customFormat="1" ht="26.25" customHeight="1" x14ac:dyDescent="0.15">
      <c r="A122" s="838"/>
      <c r="B122" s="839"/>
      <c r="C122" s="842" t="s">
        <v>431</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371</v>
      </c>
      <c r="AB122" s="798"/>
      <c r="AC122" s="798"/>
      <c r="AD122" s="798"/>
      <c r="AE122" s="799"/>
      <c r="AF122" s="800" t="s">
        <v>371</v>
      </c>
      <c r="AG122" s="798"/>
      <c r="AH122" s="798"/>
      <c r="AI122" s="798"/>
      <c r="AJ122" s="799"/>
      <c r="AK122" s="800" t="s">
        <v>371</v>
      </c>
      <c r="AL122" s="798"/>
      <c r="AM122" s="798"/>
      <c r="AN122" s="798"/>
      <c r="AO122" s="799"/>
      <c r="AP122" s="845" t="s">
        <v>371</v>
      </c>
      <c r="AQ122" s="846"/>
      <c r="AR122" s="846"/>
      <c r="AS122" s="846"/>
      <c r="AT122" s="847"/>
      <c r="AU122" s="907"/>
      <c r="AV122" s="908"/>
      <c r="AW122" s="908"/>
      <c r="AX122" s="908"/>
      <c r="AY122" s="909"/>
      <c r="AZ122" s="900" t="s">
        <v>452</v>
      </c>
      <c r="BA122" s="901"/>
      <c r="BB122" s="901"/>
      <c r="BC122" s="901"/>
      <c r="BD122" s="901"/>
      <c r="BE122" s="901"/>
      <c r="BF122" s="901"/>
      <c r="BG122" s="901"/>
      <c r="BH122" s="901"/>
      <c r="BI122" s="901"/>
      <c r="BJ122" s="901"/>
      <c r="BK122" s="901"/>
      <c r="BL122" s="901"/>
      <c r="BM122" s="901"/>
      <c r="BN122" s="901"/>
      <c r="BO122" s="901"/>
      <c r="BP122" s="902"/>
      <c r="BQ122" s="903">
        <v>18324366</v>
      </c>
      <c r="BR122" s="866"/>
      <c r="BS122" s="866"/>
      <c r="BT122" s="866"/>
      <c r="BU122" s="866"/>
      <c r="BV122" s="866">
        <v>18249488</v>
      </c>
      <c r="BW122" s="866"/>
      <c r="BX122" s="866"/>
      <c r="BY122" s="866"/>
      <c r="BZ122" s="866"/>
      <c r="CA122" s="866">
        <v>18239894</v>
      </c>
      <c r="CB122" s="866"/>
      <c r="CC122" s="866"/>
      <c r="CD122" s="866"/>
      <c r="CE122" s="866"/>
      <c r="CF122" s="867">
        <v>184.2</v>
      </c>
      <c r="CG122" s="868"/>
      <c r="CH122" s="868"/>
      <c r="CI122" s="868"/>
      <c r="CJ122" s="868"/>
      <c r="CK122" s="890"/>
      <c r="CL122" s="876"/>
      <c r="CM122" s="876"/>
      <c r="CN122" s="876"/>
      <c r="CO122" s="877"/>
      <c r="CP122" s="856" t="s">
        <v>453</v>
      </c>
      <c r="CQ122" s="857"/>
      <c r="CR122" s="857"/>
      <c r="CS122" s="857"/>
      <c r="CT122" s="857"/>
      <c r="CU122" s="857"/>
      <c r="CV122" s="857"/>
      <c r="CW122" s="857"/>
      <c r="CX122" s="857"/>
      <c r="CY122" s="857"/>
      <c r="CZ122" s="857"/>
      <c r="DA122" s="857"/>
      <c r="DB122" s="857"/>
      <c r="DC122" s="857"/>
      <c r="DD122" s="857"/>
      <c r="DE122" s="857"/>
      <c r="DF122" s="858"/>
      <c r="DG122" s="834">
        <v>12923</v>
      </c>
      <c r="DH122" s="835"/>
      <c r="DI122" s="835"/>
      <c r="DJ122" s="835"/>
      <c r="DK122" s="835"/>
      <c r="DL122" s="835">
        <v>15223</v>
      </c>
      <c r="DM122" s="835"/>
      <c r="DN122" s="835"/>
      <c r="DO122" s="835"/>
      <c r="DP122" s="835"/>
      <c r="DQ122" s="835">
        <v>14274</v>
      </c>
      <c r="DR122" s="835"/>
      <c r="DS122" s="835"/>
      <c r="DT122" s="835"/>
      <c r="DU122" s="835"/>
      <c r="DV122" s="812">
        <v>0.1</v>
      </c>
      <c r="DW122" s="812"/>
      <c r="DX122" s="812"/>
      <c r="DY122" s="812"/>
      <c r="DZ122" s="813"/>
    </row>
    <row r="123" spans="1:130" s="199" customFormat="1" ht="26.25" customHeight="1" x14ac:dyDescent="0.15">
      <c r="A123" s="838"/>
      <c r="B123" s="839"/>
      <c r="C123" s="842" t="s">
        <v>437</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t="s">
        <v>393</v>
      </c>
      <c r="AB123" s="798"/>
      <c r="AC123" s="798"/>
      <c r="AD123" s="798"/>
      <c r="AE123" s="799"/>
      <c r="AF123" s="800" t="s">
        <v>393</v>
      </c>
      <c r="AG123" s="798"/>
      <c r="AH123" s="798"/>
      <c r="AI123" s="798"/>
      <c r="AJ123" s="799"/>
      <c r="AK123" s="800" t="s">
        <v>393</v>
      </c>
      <c r="AL123" s="798"/>
      <c r="AM123" s="798"/>
      <c r="AN123" s="798"/>
      <c r="AO123" s="799"/>
      <c r="AP123" s="845" t="s">
        <v>393</v>
      </c>
      <c r="AQ123" s="846"/>
      <c r="AR123" s="846"/>
      <c r="AS123" s="846"/>
      <c r="AT123" s="847"/>
      <c r="AU123" s="910"/>
      <c r="AV123" s="911"/>
      <c r="AW123" s="911"/>
      <c r="AX123" s="911"/>
      <c r="AY123" s="911"/>
      <c r="AZ123" s="230" t="s">
        <v>171</v>
      </c>
      <c r="BA123" s="230"/>
      <c r="BB123" s="230"/>
      <c r="BC123" s="230"/>
      <c r="BD123" s="230"/>
      <c r="BE123" s="230"/>
      <c r="BF123" s="230"/>
      <c r="BG123" s="230"/>
      <c r="BH123" s="230"/>
      <c r="BI123" s="230"/>
      <c r="BJ123" s="230"/>
      <c r="BK123" s="230"/>
      <c r="BL123" s="230"/>
      <c r="BM123" s="230"/>
      <c r="BN123" s="230"/>
      <c r="BO123" s="898" t="s">
        <v>454</v>
      </c>
      <c r="BP123" s="899"/>
      <c r="BQ123" s="853">
        <v>24405771</v>
      </c>
      <c r="BR123" s="854"/>
      <c r="BS123" s="854"/>
      <c r="BT123" s="854"/>
      <c r="BU123" s="854"/>
      <c r="BV123" s="854">
        <v>24653942</v>
      </c>
      <c r="BW123" s="854"/>
      <c r="BX123" s="854"/>
      <c r="BY123" s="854"/>
      <c r="BZ123" s="854"/>
      <c r="CA123" s="854">
        <v>25078376</v>
      </c>
      <c r="CB123" s="854"/>
      <c r="CC123" s="854"/>
      <c r="CD123" s="854"/>
      <c r="CE123" s="854"/>
      <c r="CF123" s="764"/>
      <c r="CG123" s="765"/>
      <c r="CH123" s="765"/>
      <c r="CI123" s="765"/>
      <c r="CJ123" s="855"/>
      <c r="CK123" s="890"/>
      <c r="CL123" s="876"/>
      <c r="CM123" s="876"/>
      <c r="CN123" s="876"/>
      <c r="CO123" s="877"/>
      <c r="CP123" s="856"/>
      <c r="CQ123" s="857"/>
      <c r="CR123" s="857"/>
      <c r="CS123" s="857"/>
      <c r="CT123" s="857"/>
      <c r="CU123" s="857"/>
      <c r="CV123" s="857"/>
      <c r="CW123" s="857"/>
      <c r="CX123" s="857"/>
      <c r="CY123" s="857"/>
      <c r="CZ123" s="857"/>
      <c r="DA123" s="857"/>
      <c r="DB123" s="857"/>
      <c r="DC123" s="857"/>
      <c r="DD123" s="857"/>
      <c r="DE123" s="857"/>
      <c r="DF123" s="858"/>
      <c r="DG123" s="797"/>
      <c r="DH123" s="798"/>
      <c r="DI123" s="798"/>
      <c r="DJ123" s="798"/>
      <c r="DK123" s="799"/>
      <c r="DL123" s="800"/>
      <c r="DM123" s="798"/>
      <c r="DN123" s="798"/>
      <c r="DO123" s="798"/>
      <c r="DP123" s="799"/>
      <c r="DQ123" s="800"/>
      <c r="DR123" s="798"/>
      <c r="DS123" s="798"/>
      <c r="DT123" s="798"/>
      <c r="DU123" s="799"/>
      <c r="DV123" s="845"/>
      <c r="DW123" s="846"/>
      <c r="DX123" s="846"/>
      <c r="DY123" s="846"/>
      <c r="DZ123" s="847"/>
    </row>
    <row r="124" spans="1:130" s="199" customFormat="1" ht="26.25" customHeight="1" thickBot="1" x14ac:dyDescent="0.2">
      <c r="A124" s="838"/>
      <c r="B124" s="839"/>
      <c r="C124" s="842" t="s">
        <v>440</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111</v>
      </c>
      <c r="AB124" s="798"/>
      <c r="AC124" s="798"/>
      <c r="AD124" s="798"/>
      <c r="AE124" s="799"/>
      <c r="AF124" s="800" t="s">
        <v>111</v>
      </c>
      <c r="AG124" s="798"/>
      <c r="AH124" s="798"/>
      <c r="AI124" s="798"/>
      <c r="AJ124" s="799"/>
      <c r="AK124" s="800" t="s">
        <v>111</v>
      </c>
      <c r="AL124" s="798"/>
      <c r="AM124" s="798"/>
      <c r="AN124" s="798"/>
      <c r="AO124" s="799"/>
      <c r="AP124" s="845" t="s">
        <v>111</v>
      </c>
      <c r="AQ124" s="846"/>
      <c r="AR124" s="846"/>
      <c r="AS124" s="846"/>
      <c r="AT124" s="847"/>
      <c r="AU124" s="848" t="s">
        <v>455</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t="s">
        <v>111</v>
      </c>
      <c r="BR124" s="852"/>
      <c r="BS124" s="852"/>
      <c r="BT124" s="852"/>
      <c r="BU124" s="852"/>
      <c r="BV124" s="852" t="s">
        <v>111</v>
      </c>
      <c r="BW124" s="852"/>
      <c r="BX124" s="852"/>
      <c r="BY124" s="852"/>
      <c r="BZ124" s="852"/>
      <c r="CA124" s="852" t="s">
        <v>111</v>
      </c>
      <c r="CB124" s="852"/>
      <c r="CC124" s="852"/>
      <c r="CD124" s="852"/>
      <c r="CE124" s="852"/>
      <c r="CF124" s="742"/>
      <c r="CG124" s="743"/>
      <c r="CH124" s="743"/>
      <c r="CI124" s="743"/>
      <c r="CJ124" s="883"/>
      <c r="CK124" s="891"/>
      <c r="CL124" s="891"/>
      <c r="CM124" s="891"/>
      <c r="CN124" s="891"/>
      <c r="CO124" s="892"/>
      <c r="CP124" s="856" t="s">
        <v>456</v>
      </c>
      <c r="CQ124" s="857"/>
      <c r="CR124" s="857"/>
      <c r="CS124" s="857"/>
      <c r="CT124" s="857"/>
      <c r="CU124" s="857"/>
      <c r="CV124" s="857"/>
      <c r="CW124" s="857"/>
      <c r="CX124" s="857"/>
      <c r="CY124" s="857"/>
      <c r="CZ124" s="857"/>
      <c r="DA124" s="857"/>
      <c r="DB124" s="857"/>
      <c r="DC124" s="857"/>
      <c r="DD124" s="857"/>
      <c r="DE124" s="857"/>
      <c r="DF124" s="858"/>
      <c r="DG124" s="780" t="s">
        <v>111</v>
      </c>
      <c r="DH124" s="781"/>
      <c r="DI124" s="781"/>
      <c r="DJ124" s="781"/>
      <c r="DK124" s="782"/>
      <c r="DL124" s="783" t="s">
        <v>111</v>
      </c>
      <c r="DM124" s="781"/>
      <c r="DN124" s="781"/>
      <c r="DO124" s="781"/>
      <c r="DP124" s="782"/>
      <c r="DQ124" s="783" t="s">
        <v>111</v>
      </c>
      <c r="DR124" s="781"/>
      <c r="DS124" s="781"/>
      <c r="DT124" s="781"/>
      <c r="DU124" s="782"/>
      <c r="DV124" s="869" t="s">
        <v>111</v>
      </c>
      <c r="DW124" s="870"/>
      <c r="DX124" s="870"/>
      <c r="DY124" s="870"/>
      <c r="DZ124" s="871"/>
    </row>
    <row r="125" spans="1:130" s="199" customFormat="1" ht="26.25" customHeight="1" x14ac:dyDescent="0.15">
      <c r="A125" s="838"/>
      <c r="B125" s="839"/>
      <c r="C125" s="842" t="s">
        <v>442</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111</v>
      </c>
      <c r="AB125" s="798"/>
      <c r="AC125" s="798"/>
      <c r="AD125" s="798"/>
      <c r="AE125" s="799"/>
      <c r="AF125" s="800" t="s">
        <v>111</v>
      </c>
      <c r="AG125" s="798"/>
      <c r="AH125" s="798"/>
      <c r="AI125" s="798"/>
      <c r="AJ125" s="799"/>
      <c r="AK125" s="800" t="s">
        <v>111</v>
      </c>
      <c r="AL125" s="798"/>
      <c r="AM125" s="798"/>
      <c r="AN125" s="798"/>
      <c r="AO125" s="799"/>
      <c r="AP125" s="845" t="s">
        <v>111</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457</v>
      </c>
      <c r="CL125" s="873"/>
      <c r="CM125" s="873"/>
      <c r="CN125" s="873"/>
      <c r="CO125" s="874"/>
      <c r="CP125" s="881" t="s">
        <v>458</v>
      </c>
      <c r="CQ125" s="826"/>
      <c r="CR125" s="826"/>
      <c r="CS125" s="826"/>
      <c r="CT125" s="826"/>
      <c r="CU125" s="826"/>
      <c r="CV125" s="826"/>
      <c r="CW125" s="826"/>
      <c r="CX125" s="826"/>
      <c r="CY125" s="826"/>
      <c r="CZ125" s="826"/>
      <c r="DA125" s="826"/>
      <c r="DB125" s="826"/>
      <c r="DC125" s="826"/>
      <c r="DD125" s="826"/>
      <c r="DE125" s="826"/>
      <c r="DF125" s="827"/>
      <c r="DG125" s="882" t="s">
        <v>111</v>
      </c>
      <c r="DH125" s="863"/>
      <c r="DI125" s="863"/>
      <c r="DJ125" s="863"/>
      <c r="DK125" s="863"/>
      <c r="DL125" s="863" t="s">
        <v>111</v>
      </c>
      <c r="DM125" s="863"/>
      <c r="DN125" s="863"/>
      <c r="DO125" s="863"/>
      <c r="DP125" s="863"/>
      <c r="DQ125" s="863" t="s">
        <v>111</v>
      </c>
      <c r="DR125" s="863"/>
      <c r="DS125" s="863"/>
      <c r="DT125" s="863"/>
      <c r="DU125" s="863"/>
      <c r="DV125" s="864" t="s">
        <v>111</v>
      </c>
      <c r="DW125" s="864"/>
      <c r="DX125" s="864"/>
      <c r="DY125" s="864"/>
      <c r="DZ125" s="865"/>
    </row>
    <row r="126" spans="1:130" s="199" customFormat="1" ht="26.25" customHeight="1" thickBot="1" x14ac:dyDescent="0.2">
      <c r="A126" s="838"/>
      <c r="B126" s="839"/>
      <c r="C126" s="842" t="s">
        <v>444</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v>164763</v>
      </c>
      <c r="AB126" s="798"/>
      <c r="AC126" s="798"/>
      <c r="AD126" s="798"/>
      <c r="AE126" s="799"/>
      <c r="AF126" s="800">
        <v>164951</v>
      </c>
      <c r="AG126" s="798"/>
      <c r="AH126" s="798"/>
      <c r="AI126" s="798"/>
      <c r="AJ126" s="799"/>
      <c r="AK126" s="800">
        <v>170386</v>
      </c>
      <c r="AL126" s="798"/>
      <c r="AM126" s="798"/>
      <c r="AN126" s="798"/>
      <c r="AO126" s="799"/>
      <c r="AP126" s="845">
        <v>1.7</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459</v>
      </c>
      <c r="CQ126" s="768"/>
      <c r="CR126" s="768"/>
      <c r="CS126" s="768"/>
      <c r="CT126" s="768"/>
      <c r="CU126" s="768"/>
      <c r="CV126" s="768"/>
      <c r="CW126" s="768"/>
      <c r="CX126" s="768"/>
      <c r="CY126" s="768"/>
      <c r="CZ126" s="768"/>
      <c r="DA126" s="768"/>
      <c r="DB126" s="768"/>
      <c r="DC126" s="768"/>
      <c r="DD126" s="768"/>
      <c r="DE126" s="768"/>
      <c r="DF126" s="769"/>
      <c r="DG126" s="834">
        <v>219922</v>
      </c>
      <c r="DH126" s="835"/>
      <c r="DI126" s="835"/>
      <c r="DJ126" s="835"/>
      <c r="DK126" s="835"/>
      <c r="DL126" s="835">
        <v>248803</v>
      </c>
      <c r="DM126" s="835"/>
      <c r="DN126" s="835"/>
      <c r="DO126" s="835"/>
      <c r="DP126" s="835"/>
      <c r="DQ126" s="835">
        <v>248074</v>
      </c>
      <c r="DR126" s="835"/>
      <c r="DS126" s="835"/>
      <c r="DT126" s="835"/>
      <c r="DU126" s="835"/>
      <c r="DV126" s="812">
        <v>2.5</v>
      </c>
      <c r="DW126" s="812"/>
      <c r="DX126" s="812"/>
      <c r="DY126" s="812"/>
      <c r="DZ126" s="813"/>
    </row>
    <row r="127" spans="1:130" s="199" customFormat="1" ht="26.25" customHeight="1" x14ac:dyDescent="0.15">
      <c r="A127" s="840"/>
      <c r="B127" s="841"/>
      <c r="C127" s="859" t="s">
        <v>460</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111</v>
      </c>
      <c r="AB127" s="798"/>
      <c r="AC127" s="798"/>
      <c r="AD127" s="798"/>
      <c r="AE127" s="799"/>
      <c r="AF127" s="800" t="s">
        <v>111</v>
      </c>
      <c r="AG127" s="798"/>
      <c r="AH127" s="798"/>
      <c r="AI127" s="798"/>
      <c r="AJ127" s="799"/>
      <c r="AK127" s="800" t="s">
        <v>111</v>
      </c>
      <c r="AL127" s="798"/>
      <c r="AM127" s="798"/>
      <c r="AN127" s="798"/>
      <c r="AO127" s="799"/>
      <c r="AP127" s="845" t="s">
        <v>111</v>
      </c>
      <c r="AQ127" s="846"/>
      <c r="AR127" s="846"/>
      <c r="AS127" s="846"/>
      <c r="AT127" s="847"/>
      <c r="AU127" s="235"/>
      <c r="AV127" s="235"/>
      <c r="AW127" s="235"/>
      <c r="AX127" s="862" t="s">
        <v>461</v>
      </c>
      <c r="AY127" s="830"/>
      <c r="AZ127" s="830"/>
      <c r="BA127" s="830"/>
      <c r="BB127" s="830"/>
      <c r="BC127" s="830"/>
      <c r="BD127" s="830"/>
      <c r="BE127" s="831"/>
      <c r="BF127" s="829" t="s">
        <v>462</v>
      </c>
      <c r="BG127" s="830"/>
      <c r="BH127" s="830"/>
      <c r="BI127" s="830"/>
      <c r="BJ127" s="830"/>
      <c r="BK127" s="830"/>
      <c r="BL127" s="831"/>
      <c r="BM127" s="829" t="s">
        <v>463</v>
      </c>
      <c r="BN127" s="830"/>
      <c r="BO127" s="830"/>
      <c r="BP127" s="830"/>
      <c r="BQ127" s="830"/>
      <c r="BR127" s="830"/>
      <c r="BS127" s="831"/>
      <c r="BT127" s="829" t="s">
        <v>464</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465</v>
      </c>
      <c r="CQ127" s="768"/>
      <c r="CR127" s="768"/>
      <c r="CS127" s="768"/>
      <c r="CT127" s="768"/>
      <c r="CU127" s="768"/>
      <c r="CV127" s="768"/>
      <c r="CW127" s="768"/>
      <c r="CX127" s="768"/>
      <c r="CY127" s="768"/>
      <c r="CZ127" s="768"/>
      <c r="DA127" s="768"/>
      <c r="DB127" s="768"/>
      <c r="DC127" s="768"/>
      <c r="DD127" s="768"/>
      <c r="DE127" s="768"/>
      <c r="DF127" s="769"/>
      <c r="DG127" s="834" t="s">
        <v>111</v>
      </c>
      <c r="DH127" s="835"/>
      <c r="DI127" s="835"/>
      <c r="DJ127" s="835"/>
      <c r="DK127" s="835"/>
      <c r="DL127" s="835" t="s">
        <v>111</v>
      </c>
      <c r="DM127" s="835"/>
      <c r="DN127" s="835"/>
      <c r="DO127" s="835"/>
      <c r="DP127" s="835"/>
      <c r="DQ127" s="835" t="s">
        <v>111</v>
      </c>
      <c r="DR127" s="835"/>
      <c r="DS127" s="835"/>
      <c r="DT127" s="835"/>
      <c r="DU127" s="835"/>
      <c r="DV127" s="812" t="s">
        <v>111</v>
      </c>
      <c r="DW127" s="812"/>
      <c r="DX127" s="812"/>
      <c r="DY127" s="812"/>
      <c r="DZ127" s="813"/>
    </row>
    <row r="128" spans="1:130" s="199" customFormat="1" ht="26.25" customHeight="1" thickBot="1" x14ac:dyDescent="0.2">
      <c r="A128" s="814" t="s">
        <v>466</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467</v>
      </c>
      <c r="X128" s="816"/>
      <c r="Y128" s="816"/>
      <c r="Z128" s="817"/>
      <c r="AA128" s="818">
        <v>50716</v>
      </c>
      <c r="AB128" s="819"/>
      <c r="AC128" s="819"/>
      <c r="AD128" s="819"/>
      <c r="AE128" s="820"/>
      <c r="AF128" s="821">
        <v>45770</v>
      </c>
      <c r="AG128" s="819"/>
      <c r="AH128" s="819"/>
      <c r="AI128" s="819"/>
      <c r="AJ128" s="820"/>
      <c r="AK128" s="821">
        <v>43017</v>
      </c>
      <c r="AL128" s="819"/>
      <c r="AM128" s="819"/>
      <c r="AN128" s="819"/>
      <c r="AO128" s="820"/>
      <c r="AP128" s="822"/>
      <c r="AQ128" s="823"/>
      <c r="AR128" s="823"/>
      <c r="AS128" s="823"/>
      <c r="AT128" s="824"/>
      <c r="AU128" s="235"/>
      <c r="AV128" s="235"/>
      <c r="AW128" s="235"/>
      <c r="AX128" s="825" t="s">
        <v>468</v>
      </c>
      <c r="AY128" s="826"/>
      <c r="AZ128" s="826"/>
      <c r="BA128" s="826"/>
      <c r="BB128" s="826"/>
      <c r="BC128" s="826"/>
      <c r="BD128" s="826"/>
      <c r="BE128" s="827"/>
      <c r="BF128" s="804" t="s">
        <v>111</v>
      </c>
      <c r="BG128" s="805"/>
      <c r="BH128" s="805"/>
      <c r="BI128" s="805"/>
      <c r="BJ128" s="805"/>
      <c r="BK128" s="805"/>
      <c r="BL128" s="828"/>
      <c r="BM128" s="804">
        <v>13.1</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469</v>
      </c>
      <c r="CQ128" s="746"/>
      <c r="CR128" s="746"/>
      <c r="CS128" s="746"/>
      <c r="CT128" s="746"/>
      <c r="CU128" s="746"/>
      <c r="CV128" s="746"/>
      <c r="CW128" s="746"/>
      <c r="CX128" s="746"/>
      <c r="CY128" s="746"/>
      <c r="CZ128" s="746"/>
      <c r="DA128" s="746"/>
      <c r="DB128" s="746"/>
      <c r="DC128" s="746"/>
      <c r="DD128" s="746"/>
      <c r="DE128" s="746"/>
      <c r="DF128" s="747"/>
      <c r="DG128" s="808" t="s">
        <v>371</v>
      </c>
      <c r="DH128" s="809"/>
      <c r="DI128" s="809"/>
      <c r="DJ128" s="809"/>
      <c r="DK128" s="809"/>
      <c r="DL128" s="809" t="s">
        <v>371</v>
      </c>
      <c r="DM128" s="809"/>
      <c r="DN128" s="809"/>
      <c r="DO128" s="809"/>
      <c r="DP128" s="809"/>
      <c r="DQ128" s="809" t="s">
        <v>371</v>
      </c>
      <c r="DR128" s="809"/>
      <c r="DS128" s="809"/>
      <c r="DT128" s="809"/>
      <c r="DU128" s="809"/>
      <c r="DV128" s="810" t="s">
        <v>371</v>
      </c>
      <c r="DW128" s="810"/>
      <c r="DX128" s="810"/>
      <c r="DY128" s="810"/>
      <c r="DZ128" s="811"/>
    </row>
    <row r="129" spans="1:131" s="199" customFormat="1" ht="26.25" customHeight="1" x14ac:dyDescent="0.15">
      <c r="A129" s="792" t="s">
        <v>91</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470</v>
      </c>
      <c r="X129" s="795"/>
      <c r="Y129" s="795"/>
      <c r="Z129" s="796"/>
      <c r="AA129" s="797">
        <v>11393932</v>
      </c>
      <c r="AB129" s="798"/>
      <c r="AC129" s="798"/>
      <c r="AD129" s="798"/>
      <c r="AE129" s="799"/>
      <c r="AF129" s="800">
        <v>11606435</v>
      </c>
      <c r="AG129" s="798"/>
      <c r="AH129" s="798"/>
      <c r="AI129" s="798"/>
      <c r="AJ129" s="799"/>
      <c r="AK129" s="800">
        <v>11598478</v>
      </c>
      <c r="AL129" s="798"/>
      <c r="AM129" s="798"/>
      <c r="AN129" s="798"/>
      <c r="AO129" s="799"/>
      <c r="AP129" s="801"/>
      <c r="AQ129" s="802"/>
      <c r="AR129" s="802"/>
      <c r="AS129" s="802"/>
      <c r="AT129" s="803"/>
      <c r="AU129" s="237"/>
      <c r="AV129" s="237"/>
      <c r="AW129" s="237"/>
      <c r="AX129" s="767" t="s">
        <v>471</v>
      </c>
      <c r="AY129" s="768"/>
      <c r="AZ129" s="768"/>
      <c r="BA129" s="768"/>
      <c r="BB129" s="768"/>
      <c r="BC129" s="768"/>
      <c r="BD129" s="768"/>
      <c r="BE129" s="769"/>
      <c r="BF129" s="787" t="s">
        <v>111</v>
      </c>
      <c r="BG129" s="788"/>
      <c r="BH129" s="788"/>
      <c r="BI129" s="788"/>
      <c r="BJ129" s="788"/>
      <c r="BK129" s="788"/>
      <c r="BL129" s="789"/>
      <c r="BM129" s="787">
        <v>18.100000000000001</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x14ac:dyDescent="0.15">
      <c r="A130" s="792" t="s">
        <v>472</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473</v>
      </c>
      <c r="X130" s="795"/>
      <c r="Y130" s="795"/>
      <c r="Z130" s="796"/>
      <c r="AA130" s="797">
        <v>1708095</v>
      </c>
      <c r="AB130" s="798"/>
      <c r="AC130" s="798"/>
      <c r="AD130" s="798"/>
      <c r="AE130" s="799"/>
      <c r="AF130" s="800">
        <v>1680238</v>
      </c>
      <c r="AG130" s="798"/>
      <c r="AH130" s="798"/>
      <c r="AI130" s="798"/>
      <c r="AJ130" s="799"/>
      <c r="AK130" s="800">
        <v>1695186</v>
      </c>
      <c r="AL130" s="798"/>
      <c r="AM130" s="798"/>
      <c r="AN130" s="798"/>
      <c r="AO130" s="799"/>
      <c r="AP130" s="801"/>
      <c r="AQ130" s="802"/>
      <c r="AR130" s="802"/>
      <c r="AS130" s="802"/>
      <c r="AT130" s="803"/>
      <c r="AU130" s="237"/>
      <c r="AV130" s="237"/>
      <c r="AW130" s="237"/>
      <c r="AX130" s="767" t="s">
        <v>474</v>
      </c>
      <c r="AY130" s="768"/>
      <c r="AZ130" s="768"/>
      <c r="BA130" s="768"/>
      <c r="BB130" s="768"/>
      <c r="BC130" s="768"/>
      <c r="BD130" s="768"/>
      <c r="BE130" s="769"/>
      <c r="BF130" s="770">
        <v>5.0999999999999996</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x14ac:dyDescent="0.2">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475</v>
      </c>
      <c r="X131" s="778"/>
      <c r="Y131" s="778"/>
      <c r="Z131" s="779"/>
      <c r="AA131" s="780">
        <v>9685837</v>
      </c>
      <c r="AB131" s="781"/>
      <c r="AC131" s="781"/>
      <c r="AD131" s="781"/>
      <c r="AE131" s="782"/>
      <c r="AF131" s="783">
        <v>9926197</v>
      </c>
      <c r="AG131" s="781"/>
      <c r="AH131" s="781"/>
      <c r="AI131" s="781"/>
      <c r="AJ131" s="782"/>
      <c r="AK131" s="783">
        <v>9903292</v>
      </c>
      <c r="AL131" s="781"/>
      <c r="AM131" s="781"/>
      <c r="AN131" s="781"/>
      <c r="AO131" s="782"/>
      <c r="AP131" s="784"/>
      <c r="AQ131" s="785"/>
      <c r="AR131" s="785"/>
      <c r="AS131" s="785"/>
      <c r="AT131" s="786"/>
      <c r="AU131" s="237"/>
      <c r="AV131" s="237"/>
      <c r="AW131" s="237"/>
      <c r="AX131" s="745" t="s">
        <v>476</v>
      </c>
      <c r="AY131" s="746"/>
      <c r="AZ131" s="746"/>
      <c r="BA131" s="746"/>
      <c r="BB131" s="746"/>
      <c r="BC131" s="746"/>
      <c r="BD131" s="746"/>
      <c r="BE131" s="747"/>
      <c r="BF131" s="748" t="s">
        <v>111</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x14ac:dyDescent="0.15">
      <c r="A132" s="754" t="s">
        <v>477</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478</v>
      </c>
      <c r="W132" s="758"/>
      <c r="X132" s="758"/>
      <c r="Y132" s="758"/>
      <c r="Z132" s="759"/>
      <c r="AA132" s="760">
        <v>5.4089904669999997</v>
      </c>
      <c r="AB132" s="761"/>
      <c r="AC132" s="761"/>
      <c r="AD132" s="761"/>
      <c r="AE132" s="762"/>
      <c r="AF132" s="763">
        <v>5.2237024910000001</v>
      </c>
      <c r="AG132" s="761"/>
      <c r="AH132" s="761"/>
      <c r="AI132" s="761"/>
      <c r="AJ132" s="762"/>
      <c r="AK132" s="763">
        <v>4.7946278869999999</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x14ac:dyDescent="0.2">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479</v>
      </c>
      <c r="W133" s="737"/>
      <c r="X133" s="737"/>
      <c r="Y133" s="737"/>
      <c r="Z133" s="738"/>
      <c r="AA133" s="739">
        <v>6.6</v>
      </c>
      <c r="AB133" s="740"/>
      <c r="AC133" s="740"/>
      <c r="AD133" s="740"/>
      <c r="AE133" s="741"/>
      <c r="AF133" s="739">
        <v>5.9</v>
      </c>
      <c r="AG133" s="740"/>
      <c r="AH133" s="740"/>
      <c r="AI133" s="740"/>
      <c r="AJ133" s="741"/>
      <c r="AK133" s="739">
        <v>5.0999999999999996</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x14ac:dyDescent="0.15">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x14ac:dyDescent="0.15">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x14ac:dyDescent="0.15"/>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0" zoomScaleNormal="85" zoomScaleSheetLayoutView="70" workbookViewId="0"/>
  </sheetViews>
  <sheetFormatPr defaultColWidth="0" defaultRowHeight="13.5" customHeight="1" zeroHeight="1" x14ac:dyDescent="0.15"/>
  <cols>
    <col min="1" max="36" width="9" style="244" customWidth="1"/>
    <col min="37" max="16384" width="9" style="243" hidden="1"/>
  </cols>
  <sheetData>
    <row r="1" spans="2:36"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3"/>
    </row>
    <row r="17" spans="34:36" x14ac:dyDescent="0.15">
      <c r="AJ17" s="243"/>
    </row>
    <row r="18" spans="34:36" x14ac:dyDescent="0.15"/>
    <row r="19" spans="34:36" x14ac:dyDescent="0.15"/>
    <row r="20" spans="34:36" x14ac:dyDescent="0.15">
      <c r="AI20" s="243"/>
      <c r="AJ20" s="243"/>
    </row>
    <row r="21" spans="34:36" x14ac:dyDescent="0.15">
      <c r="AJ21" s="243"/>
    </row>
    <row r="22" spans="34:36" x14ac:dyDescent="0.15"/>
    <row r="23" spans="34:36" x14ac:dyDescent="0.15">
      <c r="AI23" s="243"/>
      <c r="AJ23" s="243"/>
    </row>
    <row r="24" spans="34:36" x14ac:dyDescent="0.15">
      <c r="AJ24" s="243"/>
    </row>
    <row r="25" spans="34:36" x14ac:dyDescent="0.15">
      <c r="AJ25" s="243"/>
    </row>
    <row r="26" spans="34:36" x14ac:dyDescent="0.15">
      <c r="AI26" s="243"/>
      <c r="AJ26" s="243"/>
    </row>
    <row r="27" spans="34:36" x14ac:dyDescent="0.15"/>
    <row r="28" spans="34:36" x14ac:dyDescent="0.15">
      <c r="AI28" s="243"/>
      <c r="AJ28" s="243"/>
    </row>
    <row r="29" spans="34:36" x14ac:dyDescent="0.15">
      <c r="AJ29" s="243"/>
    </row>
    <row r="30" spans="34:36" x14ac:dyDescent="0.15"/>
    <row r="31" spans="34:36" x14ac:dyDescent="0.15">
      <c r="AH31" s="243"/>
      <c r="AI31" s="243"/>
      <c r="AJ31" s="243"/>
    </row>
    <row r="32" spans="34:36" x14ac:dyDescent="0.15"/>
    <row r="33" spans="28:36" x14ac:dyDescent="0.15">
      <c r="AI33" s="243"/>
      <c r="AJ33" s="243"/>
    </row>
    <row r="34" spans="28:36" x14ac:dyDescent="0.15">
      <c r="AF34" s="243"/>
    </row>
    <row r="35" spans="28:36" x14ac:dyDescent="0.15">
      <c r="AB35" s="243"/>
      <c r="AC35" s="243"/>
      <c r="AD35" s="243"/>
      <c r="AF35" s="243"/>
      <c r="AG35" s="243"/>
      <c r="AH35" s="243"/>
      <c r="AI35" s="243"/>
      <c r="AJ35" s="243"/>
    </row>
    <row r="36" spans="28:36" x14ac:dyDescent="0.15"/>
    <row r="37" spans="28:36" x14ac:dyDescent="0.15">
      <c r="AE37" s="243"/>
      <c r="AJ37" s="243"/>
    </row>
    <row r="38" spans="28:36" x14ac:dyDescent="0.15">
      <c r="AB38" s="243"/>
      <c r="AC38" s="243"/>
      <c r="AD38" s="243"/>
      <c r="AE38" s="243"/>
      <c r="AG38" s="243"/>
      <c r="AH38" s="243"/>
      <c r="AI38" s="243"/>
      <c r="AJ38" s="243"/>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3"/>
      <c r="AH49" s="243"/>
      <c r="AI49" s="243"/>
      <c r="AJ49" s="243"/>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3"/>
      <c r="AA63" s="243"/>
    </row>
    <row r="64" spans="22:36" x14ac:dyDescent="0.15">
      <c r="V64" s="243"/>
    </row>
    <row r="65" spans="15:36" x14ac:dyDescent="0.15">
      <c r="X65" s="243"/>
      <c r="Z65" s="243"/>
      <c r="AC65" s="243"/>
    </row>
    <row r="66" spans="15:36" x14ac:dyDescent="0.15">
      <c r="Q66" s="243"/>
      <c r="S66" s="243"/>
      <c r="U66" s="243"/>
      <c r="AF66" s="243"/>
    </row>
    <row r="67" spans="15:36" x14ac:dyDescent="0.15">
      <c r="O67" s="243"/>
      <c r="P67" s="243"/>
      <c r="R67" s="243"/>
      <c r="T67" s="243"/>
      <c r="Y67" s="243"/>
      <c r="AB67" s="243"/>
      <c r="AD67" s="243"/>
      <c r="AE67" s="243"/>
      <c r="AG67" s="243"/>
      <c r="AH67" s="243"/>
      <c r="AI67" s="243"/>
      <c r="AJ67" s="243"/>
    </row>
    <row r="68" spans="15:36" x14ac:dyDescent="0.15"/>
    <row r="69" spans="15:36" x14ac:dyDescent="0.15"/>
    <row r="70" spans="15:36" x14ac:dyDescent="0.15"/>
    <row r="71" spans="15:36" x14ac:dyDescent="0.15"/>
    <row r="72" spans="15:36" x14ac:dyDescent="0.15">
      <c r="AJ72" s="243"/>
    </row>
    <row r="73" spans="15:36" x14ac:dyDescent="0.15">
      <c r="AJ73" s="243"/>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3"/>
    </row>
    <row r="97" spans="24:36" x14ac:dyDescent="0.15">
      <c r="AA97" s="243"/>
    </row>
    <row r="98" spans="24:36" hidden="1" x14ac:dyDescent="0.15">
      <c r="AA98" s="243"/>
    </row>
    <row r="99" spans="24:36" hidden="1" x14ac:dyDescent="0.15">
      <c r="AA99" s="243"/>
    </row>
    <row r="100" spans="24:36" hidden="1" x14ac:dyDescent="0.15"/>
    <row r="101" spans="24:36" ht="12" hidden="1" customHeight="1" x14ac:dyDescent="0.15">
      <c r="X101" s="243"/>
      <c r="Y101" s="243"/>
      <c r="Z101" s="243"/>
      <c r="AC101" s="243"/>
    </row>
    <row r="102" spans="24:36" ht="1.5" hidden="1" customHeight="1" x14ac:dyDescent="0.15">
      <c r="AC102" s="243"/>
      <c r="AF102" s="243"/>
    </row>
    <row r="103" spans="24:36" hidden="1" x14ac:dyDescent="0.15">
      <c r="AB103" s="243"/>
      <c r="AD103" s="243"/>
      <c r="AE103" s="243"/>
      <c r="AF103" s="243"/>
      <c r="AG103" s="243"/>
      <c r="AH103" s="243"/>
      <c r="AI103" s="243"/>
      <c r="AJ103" s="243"/>
    </row>
    <row r="104" spans="24:36" hidden="1" x14ac:dyDescent="0.15">
      <c r="AD104" s="243"/>
      <c r="AE104" s="243"/>
      <c r="AG104" s="243"/>
      <c r="AH104" s="243"/>
      <c r="AI104" s="243"/>
      <c r="AJ104" s="243"/>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55" zoomScaleNormal="55" zoomScaleSheetLayoutView="55" workbookViewId="0"/>
  </sheetViews>
  <sheetFormatPr defaultColWidth="0" defaultRowHeight="13.5" customHeight="1" zeroHeight="1" x14ac:dyDescent="0.15"/>
  <cols>
    <col min="1" max="1" width="9.125" style="244" customWidth="1"/>
    <col min="2" max="15" width="9" style="244" customWidth="1"/>
    <col min="16" max="16" width="9.125" style="244" bestFit="1" customWidth="1"/>
    <col min="17" max="34" width="9" style="244" customWidth="1"/>
    <col min="35" max="16384" width="9" style="243" hidden="1"/>
  </cols>
  <sheetData>
    <row r="1" spans="2:34"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row r="3" spans="2:34" x14ac:dyDescent="0.15"/>
    <row r="4" spans="2:34" x14ac:dyDescent="0.15">
      <c r="R4" s="243"/>
      <c r="S4" s="243"/>
      <c r="T4" s="243"/>
      <c r="U4" s="243"/>
      <c r="V4" s="243"/>
      <c r="W4" s="243"/>
      <c r="X4" s="243"/>
      <c r="Y4" s="243"/>
      <c r="Z4" s="243"/>
      <c r="AA4" s="243"/>
      <c r="AB4" s="243"/>
      <c r="AC4" s="243"/>
      <c r="AD4" s="243"/>
      <c r="AE4" s="243"/>
      <c r="AF4" s="243"/>
      <c r="AG4" s="243"/>
      <c r="AH4" s="243"/>
    </row>
    <row r="5" spans="2:34" x14ac:dyDescent="0.15">
      <c r="R5" s="243"/>
      <c r="S5" s="243"/>
      <c r="T5" s="243"/>
      <c r="U5" s="243"/>
      <c r="V5" s="243"/>
      <c r="W5" s="243"/>
      <c r="X5" s="243"/>
      <c r="Y5" s="243"/>
      <c r="Z5" s="243"/>
      <c r="AA5" s="243"/>
      <c r="AB5" s="243"/>
      <c r="AC5" s="243"/>
      <c r="AD5" s="243"/>
      <c r="AE5" s="243"/>
      <c r="AF5" s="243"/>
      <c r="AG5" s="243"/>
      <c r="AH5" s="243"/>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x14ac:dyDescent="0.15"/>
    <row r="20" spans="9:34" x14ac:dyDescent="0.15"/>
    <row r="21" spans="9:34" x14ac:dyDescent="0.15">
      <c r="AH21" s="243"/>
    </row>
    <row r="22" spans="9:34" x14ac:dyDescent="0.15">
      <c r="AE22" s="243"/>
      <c r="AF22" s="243"/>
      <c r="AG22" s="243"/>
      <c r="AH22" s="243"/>
    </row>
    <row r="23" spans="9:34" x14ac:dyDescent="0.15">
      <c r="U23" s="243"/>
      <c r="V23" s="243"/>
      <c r="W23" s="243"/>
      <c r="X23" s="243"/>
      <c r="Y23" s="243"/>
      <c r="Z23" s="243"/>
      <c r="AA23" s="243"/>
      <c r="AB23" s="243"/>
      <c r="AC23" s="243"/>
      <c r="AD23" s="243"/>
      <c r="AE23" s="243"/>
      <c r="AF23" s="243"/>
      <c r="AG23" s="243"/>
      <c r="AH23" s="243"/>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3"/>
      <c r="W35" s="243"/>
      <c r="X35" s="243"/>
      <c r="Y35" s="243"/>
      <c r="Z35" s="243"/>
      <c r="AA35" s="243"/>
      <c r="AB35" s="243"/>
      <c r="AC35" s="243"/>
      <c r="AD35" s="243"/>
      <c r="AE35" s="243"/>
      <c r="AF35" s="243"/>
      <c r="AG35" s="243"/>
      <c r="AH35" s="243"/>
    </row>
    <row r="36" spans="15:34" x14ac:dyDescent="0.15"/>
    <row r="37" spans="15:34" x14ac:dyDescent="0.15">
      <c r="AH37" s="243"/>
    </row>
    <row r="38" spans="15:34" x14ac:dyDescent="0.15">
      <c r="AE38" s="243"/>
      <c r="AF38" s="243"/>
      <c r="AG38" s="243"/>
      <c r="AH38" s="243"/>
    </row>
    <row r="39" spans="15:34" x14ac:dyDescent="0.15"/>
    <row r="40" spans="15:34" x14ac:dyDescent="0.15"/>
    <row r="41" spans="15:34" x14ac:dyDescent="0.15"/>
    <row r="42" spans="15:34" x14ac:dyDescent="0.15"/>
    <row r="43" spans="15:34" x14ac:dyDescent="0.15">
      <c r="O43" s="243"/>
      <c r="P43" s="243"/>
      <c r="Q43" s="243"/>
      <c r="R43" s="243"/>
      <c r="S43" s="243"/>
      <c r="T43" s="243"/>
      <c r="U43" s="243"/>
      <c r="V43" s="243"/>
      <c r="W43" s="243"/>
      <c r="X43" s="243"/>
      <c r="Y43" s="243"/>
      <c r="Z43" s="243"/>
      <c r="AA43" s="243"/>
      <c r="AB43" s="243"/>
      <c r="AC43" s="243"/>
      <c r="AD43" s="243"/>
      <c r="AE43" s="243"/>
      <c r="AF43" s="243"/>
      <c r="AG43" s="243"/>
      <c r="AH43" s="243"/>
    </row>
    <row r="44" spans="15:34" x14ac:dyDescent="0.15">
      <c r="AH44" s="243"/>
    </row>
    <row r="45" spans="15:34" x14ac:dyDescent="0.15"/>
    <row r="46" spans="15:34" x14ac:dyDescent="0.15">
      <c r="W46" s="243"/>
      <c r="X46" s="243"/>
      <c r="Y46" s="243"/>
      <c r="Z46" s="243"/>
      <c r="AA46" s="243"/>
      <c r="AB46" s="243"/>
      <c r="AC46" s="243"/>
      <c r="AD46" s="243"/>
      <c r="AE46" s="243"/>
      <c r="AF46" s="243"/>
      <c r="AG46" s="243"/>
      <c r="AH46" s="243"/>
    </row>
    <row r="47" spans="15:34" x14ac:dyDescent="0.15"/>
    <row r="48" spans="15:34" x14ac:dyDescent="0.15"/>
    <row r="49" spans="22:34" x14ac:dyDescent="0.15"/>
    <row r="50" spans="22:34" x14ac:dyDescent="0.15">
      <c r="V50" s="243"/>
      <c r="W50" s="243"/>
      <c r="X50" s="243"/>
      <c r="Y50" s="243"/>
      <c r="Z50" s="243"/>
      <c r="AA50" s="243"/>
      <c r="AB50" s="243"/>
      <c r="AC50" s="243"/>
      <c r="AD50" s="243"/>
      <c r="AE50" s="243"/>
      <c r="AF50" s="243"/>
      <c r="AG50" s="243"/>
      <c r="AH50" s="243"/>
    </row>
    <row r="51" spans="22:34" x14ac:dyDescent="0.15"/>
    <row r="52" spans="22:34" x14ac:dyDescent="0.15"/>
    <row r="53" spans="22:34" x14ac:dyDescent="0.15">
      <c r="AH53" s="243"/>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3"/>
      <c r="Z67" s="243"/>
      <c r="AA67" s="243"/>
      <c r="AB67" s="243"/>
      <c r="AC67" s="243"/>
      <c r="AD67" s="243"/>
      <c r="AE67" s="243"/>
      <c r="AF67" s="243"/>
      <c r="AG67" s="243"/>
      <c r="AH67" s="243"/>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85" zoomScaleSheetLayoutView="85" workbookViewId="0"/>
  </sheetViews>
  <sheetFormatPr defaultColWidth="0" defaultRowHeight="13.5" customHeight="1" zeroHeight="1" x14ac:dyDescent="0.15"/>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x14ac:dyDescent="0.15">
      <c r="O1" s="246"/>
      <c r="P1" s="246"/>
    </row>
    <row r="2" spans="1:16" x14ac:dyDescent="0.15">
      <c r="O2" s="246"/>
      <c r="P2" s="246"/>
    </row>
    <row r="3" spans="1:16" x14ac:dyDescent="0.15">
      <c r="O3" s="246"/>
      <c r="P3" s="246"/>
    </row>
    <row r="4" spans="1:16" x14ac:dyDescent="0.15">
      <c r="O4" s="246"/>
      <c r="P4" s="246"/>
    </row>
    <row r="5" spans="1:16" ht="17.25" x14ac:dyDescent="0.15">
      <c r="A5" s="247" t="s">
        <v>480</v>
      </c>
      <c r="B5" s="248"/>
      <c r="C5" s="248"/>
      <c r="D5" s="248"/>
      <c r="E5" s="248"/>
      <c r="F5" s="248"/>
      <c r="G5" s="248"/>
      <c r="H5" s="248"/>
      <c r="I5" s="248"/>
      <c r="J5" s="248"/>
      <c r="K5" s="248"/>
      <c r="L5" s="248"/>
      <c r="M5" s="248"/>
      <c r="N5" s="248"/>
      <c r="O5" s="249"/>
    </row>
    <row r="6" spans="1:16" x14ac:dyDescent="0.15">
      <c r="A6" s="250"/>
      <c r="B6" s="246"/>
      <c r="C6" s="246"/>
      <c r="D6" s="246"/>
      <c r="E6" s="246"/>
      <c r="F6" s="246"/>
      <c r="G6" s="251" t="s">
        <v>481</v>
      </c>
      <c r="H6" s="251"/>
      <c r="I6" s="251"/>
      <c r="J6" s="251"/>
      <c r="K6" s="246"/>
      <c r="L6" s="246"/>
      <c r="M6" s="246"/>
      <c r="N6" s="246"/>
    </row>
    <row r="7" spans="1:16" x14ac:dyDescent="0.15">
      <c r="A7" s="250"/>
      <c r="B7" s="246"/>
      <c r="C7" s="246"/>
      <c r="D7" s="246"/>
      <c r="E7" s="246"/>
      <c r="F7" s="246"/>
      <c r="G7" s="253"/>
      <c r="H7" s="254"/>
      <c r="I7" s="254"/>
      <c r="J7" s="255"/>
      <c r="K7" s="1152" t="s">
        <v>482</v>
      </c>
      <c r="L7" s="256"/>
      <c r="M7" s="257" t="s">
        <v>483</v>
      </c>
      <c r="N7" s="258"/>
    </row>
    <row r="8" spans="1:16" x14ac:dyDescent="0.15">
      <c r="A8" s="250"/>
      <c r="B8" s="246"/>
      <c r="C8" s="246"/>
      <c r="D8" s="246"/>
      <c r="E8" s="246"/>
      <c r="F8" s="246"/>
      <c r="G8" s="259"/>
      <c r="H8" s="260"/>
      <c r="I8" s="260"/>
      <c r="J8" s="261"/>
      <c r="K8" s="1153"/>
      <c r="L8" s="262" t="s">
        <v>484</v>
      </c>
      <c r="M8" s="263" t="s">
        <v>485</v>
      </c>
      <c r="N8" s="264" t="s">
        <v>486</v>
      </c>
    </row>
    <row r="9" spans="1:16" x14ac:dyDescent="0.15">
      <c r="A9" s="250"/>
      <c r="B9" s="246"/>
      <c r="C9" s="246"/>
      <c r="D9" s="246"/>
      <c r="E9" s="246"/>
      <c r="F9" s="246"/>
      <c r="G9" s="1166" t="s">
        <v>487</v>
      </c>
      <c r="H9" s="1167"/>
      <c r="I9" s="1167"/>
      <c r="J9" s="1168"/>
      <c r="K9" s="265">
        <v>2806297</v>
      </c>
      <c r="L9" s="266">
        <v>47972</v>
      </c>
      <c r="M9" s="267">
        <v>57713</v>
      </c>
      <c r="N9" s="268">
        <v>-16.899999999999999</v>
      </c>
    </row>
    <row r="10" spans="1:16" x14ac:dyDescent="0.15">
      <c r="A10" s="250"/>
      <c r="B10" s="246"/>
      <c r="C10" s="246"/>
      <c r="D10" s="246"/>
      <c r="E10" s="246"/>
      <c r="F10" s="246"/>
      <c r="G10" s="1166" t="s">
        <v>488</v>
      </c>
      <c r="H10" s="1167"/>
      <c r="I10" s="1167"/>
      <c r="J10" s="1168"/>
      <c r="K10" s="269">
        <v>196788</v>
      </c>
      <c r="L10" s="270">
        <v>3364</v>
      </c>
      <c r="M10" s="271">
        <v>3737</v>
      </c>
      <c r="N10" s="272">
        <v>-10</v>
      </c>
    </row>
    <row r="11" spans="1:16" ht="13.5" customHeight="1" x14ac:dyDescent="0.15">
      <c r="A11" s="250"/>
      <c r="B11" s="246"/>
      <c r="C11" s="246"/>
      <c r="D11" s="246"/>
      <c r="E11" s="246"/>
      <c r="F11" s="246"/>
      <c r="G11" s="1166" t="s">
        <v>489</v>
      </c>
      <c r="H11" s="1167"/>
      <c r="I11" s="1167"/>
      <c r="J11" s="1168"/>
      <c r="K11" s="269">
        <v>862298</v>
      </c>
      <c r="L11" s="270">
        <v>14740</v>
      </c>
      <c r="M11" s="271">
        <v>6346</v>
      </c>
      <c r="N11" s="272">
        <v>132.30000000000001</v>
      </c>
    </row>
    <row r="12" spans="1:16" ht="13.5" customHeight="1" x14ac:dyDescent="0.15">
      <c r="A12" s="250"/>
      <c r="B12" s="246"/>
      <c r="C12" s="246"/>
      <c r="D12" s="246"/>
      <c r="E12" s="246"/>
      <c r="F12" s="246"/>
      <c r="G12" s="1166" t="s">
        <v>490</v>
      </c>
      <c r="H12" s="1167"/>
      <c r="I12" s="1167"/>
      <c r="J12" s="1168"/>
      <c r="K12" s="269" t="s">
        <v>491</v>
      </c>
      <c r="L12" s="270" t="s">
        <v>491</v>
      </c>
      <c r="M12" s="271">
        <v>800</v>
      </c>
      <c r="N12" s="272" t="s">
        <v>491</v>
      </c>
    </row>
    <row r="13" spans="1:16" ht="13.5" customHeight="1" x14ac:dyDescent="0.15">
      <c r="A13" s="250"/>
      <c r="B13" s="246"/>
      <c r="C13" s="246"/>
      <c r="D13" s="246"/>
      <c r="E13" s="246"/>
      <c r="F13" s="246"/>
      <c r="G13" s="1166" t="s">
        <v>492</v>
      </c>
      <c r="H13" s="1167"/>
      <c r="I13" s="1167"/>
      <c r="J13" s="1168"/>
      <c r="K13" s="269" t="s">
        <v>491</v>
      </c>
      <c r="L13" s="270" t="s">
        <v>491</v>
      </c>
      <c r="M13" s="271">
        <v>1</v>
      </c>
      <c r="N13" s="272" t="s">
        <v>491</v>
      </c>
    </row>
    <row r="14" spans="1:16" ht="13.5" customHeight="1" x14ac:dyDescent="0.15">
      <c r="A14" s="250"/>
      <c r="B14" s="246"/>
      <c r="C14" s="246"/>
      <c r="D14" s="246"/>
      <c r="E14" s="246"/>
      <c r="F14" s="246"/>
      <c r="G14" s="1166" t="s">
        <v>493</v>
      </c>
      <c r="H14" s="1167"/>
      <c r="I14" s="1167"/>
      <c r="J14" s="1168"/>
      <c r="K14" s="269">
        <v>152513</v>
      </c>
      <c r="L14" s="270">
        <v>2607</v>
      </c>
      <c r="M14" s="271">
        <v>2571</v>
      </c>
      <c r="N14" s="272">
        <v>1.4</v>
      </c>
    </row>
    <row r="15" spans="1:16" ht="13.5" customHeight="1" x14ac:dyDescent="0.15">
      <c r="A15" s="250"/>
      <c r="B15" s="246"/>
      <c r="C15" s="246"/>
      <c r="D15" s="246"/>
      <c r="E15" s="246"/>
      <c r="F15" s="246"/>
      <c r="G15" s="1166" t="s">
        <v>494</v>
      </c>
      <c r="H15" s="1167"/>
      <c r="I15" s="1167"/>
      <c r="J15" s="1168"/>
      <c r="K15" s="269">
        <v>33004</v>
      </c>
      <c r="L15" s="270">
        <v>564</v>
      </c>
      <c r="M15" s="271">
        <v>1342</v>
      </c>
      <c r="N15" s="272">
        <v>-58</v>
      </c>
    </row>
    <row r="16" spans="1:16" x14ac:dyDescent="0.15">
      <c r="A16" s="250"/>
      <c r="B16" s="246"/>
      <c r="C16" s="246"/>
      <c r="D16" s="246"/>
      <c r="E16" s="246"/>
      <c r="F16" s="246"/>
      <c r="G16" s="1169" t="s">
        <v>495</v>
      </c>
      <c r="H16" s="1170"/>
      <c r="I16" s="1170"/>
      <c r="J16" s="1171"/>
      <c r="K16" s="270">
        <v>-259933</v>
      </c>
      <c r="L16" s="270">
        <v>-4443</v>
      </c>
      <c r="M16" s="271">
        <v>-4975</v>
      </c>
      <c r="N16" s="272">
        <v>-10.7</v>
      </c>
    </row>
    <row r="17" spans="1:16" x14ac:dyDescent="0.15">
      <c r="A17" s="250"/>
      <c r="B17" s="246"/>
      <c r="C17" s="246"/>
      <c r="D17" s="246"/>
      <c r="E17" s="246"/>
      <c r="F17" s="246"/>
      <c r="G17" s="1169" t="s">
        <v>171</v>
      </c>
      <c r="H17" s="1170"/>
      <c r="I17" s="1170"/>
      <c r="J17" s="1171"/>
      <c r="K17" s="270">
        <v>3790967</v>
      </c>
      <c r="L17" s="270">
        <v>64804</v>
      </c>
      <c r="M17" s="271">
        <v>67535</v>
      </c>
      <c r="N17" s="272">
        <v>-4</v>
      </c>
    </row>
    <row r="18" spans="1:16" x14ac:dyDescent="0.15">
      <c r="A18" s="250"/>
      <c r="B18" s="246"/>
      <c r="C18" s="246"/>
      <c r="D18" s="246"/>
      <c r="E18" s="246"/>
      <c r="F18" s="246"/>
      <c r="G18" s="246"/>
      <c r="H18" s="246"/>
      <c r="I18" s="246"/>
      <c r="J18" s="246"/>
      <c r="K18" s="246"/>
      <c r="L18" s="246"/>
      <c r="M18" s="273"/>
      <c r="N18" s="273"/>
    </row>
    <row r="19" spans="1:16" x14ac:dyDescent="0.15">
      <c r="A19" s="250"/>
      <c r="B19" s="246"/>
      <c r="C19" s="246"/>
      <c r="D19" s="246"/>
      <c r="E19" s="246"/>
      <c r="F19" s="246"/>
      <c r="G19" s="246" t="s">
        <v>496</v>
      </c>
      <c r="H19" s="246"/>
      <c r="I19" s="246"/>
      <c r="J19" s="246"/>
      <c r="K19" s="246"/>
      <c r="L19" s="246"/>
      <c r="M19" s="246"/>
      <c r="N19" s="246"/>
    </row>
    <row r="20" spans="1:16" x14ac:dyDescent="0.15">
      <c r="A20" s="250"/>
      <c r="B20" s="246"/>
      <c r="C20" s="246"/>
      <c r="D20" s="246"/>
      <c r="E20" s="246"/>
      <c r="F20" s="246"/>
      <c r="G20" s="274"/>
      <c r="H20" s="275"/>
      <c r="I20" s="275"/>
      <c r="J20" s="276"/>
      <c r="K20" s="277" t="s">
        <v>497</v>
      </c>
      <c r="L20" s="278" t="s">
        <v>498</v>
      </c>
      <c r="M20" s="279" t="s">
        <v>499</v>
      </c>
      <c r="N20" s="280"/>
    </row>
    <row r="21" spans="1:16" s="286" customFormat="1" x14ac:dyDescent="0.15">
      <c r="A21" s="281"/>
      <c r="B21" s="251"/>
      <c r="C21" s="251"/>
      <c r="D21" s="251"/>
      <c r="E21" s="251"/>
      <c r="F21" s="251"/>
      <c r="G21" s="1163" t="s">
        <v>500</v>
      </c>
      <c r="H21" s="1164"/>
      <c r="I21" s="1164"/>
      <c r="J21" s="1165"/>
      <c r="K21" s="282">
        <v>5.2</v>
      </c>
      <c r="L21" s="283">
        <v>6.24</v>
      </c>
      <c r="M21" s="284">
        <v>-1.04</v>
      </c>
      <c r="N21" s="251"/>
      <c r="O21" s="285"/>
      <c r="P21" s="281"/>
    </row>
    <row r="22" spans="1:16" s="286" customFormat="1" x14ac:dyDescent="0.15">
      <c r="A22" s="281"/>
      <c r="B22" s="251"/>
      <c r="C22" s="251"/>
      <c r="D22" s="251"/>
      <c r="E22" s="251"/>
      <c r="F22" s="251"/>
      <c r="G22" s="1163" t="s">
        <v>501</v>
      </c>
      <c r="H22" s="1164"/>
      <c r="I22" s="1164"/>
      <c r="J22" s="1165"/>
      <c r="K22" s="287">
        <v>94.5</v>
      </c>
      <c r="L22" s="288">
        <v>98.7</v>
      </c>
      <c r="M22" s="289">
        <v>-4.2</v>
      </c>
      <c r="N22" s="273"/>
      <c r="O22" s="285"/>
      <c r="P22" s="281"/>
    </row>
    <row r="23" spans="1:16" s="286" customFormat="1" x14ac:dyDescent="0.15">
      <c r="A23" s="281"/>
      <c r="B23" s="251"/>
      <c r="C23" s="251"/>
      <c r="D23" s="251"/>
      <c r="E23" s="251"/>
      <c r="F23" s="251"/>
      <c r="G23" s="251"/>
      <c r="H23" s="251"/>
      <c r="I23" s="251"/>
      <c r="J23" s="251"/>
      <c r="K23" s="251"/>
      <c r="L23" s="273"/>
      <c r="M23" s="273"/>
      <c r="N23" s="273"/>
      <c r="O23" s="285"/>
      <c r="P23" s="281"/>
    </row>
    <row r="24" spans="1:16" s="286" customFormat="1" x14ac:dyDescent="0.15">
      <c r="A24" s="281"/>
      <c r="B24" s="251"/>
      <c r="C24" s="251"/>
      <c r="D24" s="251"/>
      <c r="E24" s="251"/>
      <c r="F24" s="251"/>
      <c r="G24" s="251"/>
      <c r="H24" s="251"/>
      <c r="I24" s="251"/>
      <c r="J24" s="251"/>
      <c r="K24" s="251"/>
      <c r="L24" s="273"/>
      <c r="M24" s="273"/>
      <c r="N24" s="273"/>
      <c r="O24" s="285"/>
      <c r="P24" s="281"/>
    </row>
    <row r="25" spans="1:16" s="286" customFormat="1" x14ac:dyDescent="0.15">
      <c r="A25" s="290"/>
      <c r="B25" s="291"/>
      <c r="C25" s="291"/>
      <c r="D25" s="291"/>
      <c r="E25" s="291"/>
      <c r="F25" s="291"/>
      <c r="G25" s="291"/>
      <c r="H25" s="291"/>
      <c r="I25" s="291"/>
      <c r="J25" s="291"/>
      <c r="K25" s="291"/>
      <c r="L25" s="292"/>
      <c r="M25" s="292"/>
      <c r="N25" s="292"/>
      <c r="O25" s="293"/>
      <c r="P25" s="281"/>
    </row>
    <row r="26" spans="1:16" s="286" customFormat="1" x14ac:dyDescent="0.15">
      <c r="A26" s="251" t="s">
        <v>502</v>
      </c>
      <c r="B26" s="251"/>
      <c r="C26" s="251"/>
      <c r="D26" s="251"/>
      <c r="E26" s="251"/>
      <c r="F26" s="251"/>
      <c r="G26" s="251"/>
      <c r="H26" s="251"/>
      <c r="I26" s="251"/>
      <c r="J26" s="251"/>
      <c r="K26" s="251"/>
      <c r="L26" s="273"/>
      <c r="M26" s="273"/>
      <c r="N26" s="273"/>
      <c r="O26" s="251"/>
      <c r="P26" s="251"/>
    </row>
    <row r="27" spans="1:16" x14ac:dyDescent="0.15">
      <c r="K27" s="246"/>
      <c r="L27" s="246"/>
      <c r="M27" s="246"/>
      <c r="N27" s="246"/>
      <c r="O27" s="246"/>
      <c r="P27" s="246"/>
    </row>
    <row r="28" spans="1:16" ht="17.25" x14ac:dyDescent="0.15">
      <c r="A28" s="247" t="s">
        <v>503</v>
      </c>
      <c r="B28" s="248"/>
      <c r="C28" s="248"/>
      <c r="D28" s="248"/>
      <c r="E28" s="248"/>
      <c r="F28" s="248"/>
      <c r="G28" s="248"/>
      <c r="H28" s="248"/>
      <c r="I28" s="248"/>
      <c r="J28" s="248"/>
      <c r="K28" s="248"/>
      <c r="L28" s="248"/>
      <c r="M28" s="248"/>
      <c r="N28" s="248"/>
      <c r="O28" s="294"/>
    </row>
    <row r="29" spans="1:16" x14ac:dyDescent="0.15">
      <c r="A29" s="250"/>
      <c r="B29" s="246"/>
      <c r="C29" s="246"/>
      <c r="D29" s="246"/>
      <c r="E29" s="246"/>
      <c r="F29" s="246"/>
      <c r="G29" s="251" t="s">
        <v>504</v>
      </c>
      <c r="H29" s="251"/>
      <c r="I29" s="251"/>
      <c r="J29" s="251"/>
      <c r="K29" s="246"/>
      <c r="L29" s="246"/>
      <c r="M29" s="246"/>
      <c r="N29" s="246"/>
      <c r="O29" s="295"/>
    </row>
    <row r="30" spans="1:16" x14ac:dyDescent="0.15">
      <c r="A30" s="250"/>
      <c r="B30" s="246"/>
      <c r="C30" s="246"/>
      <c r="D30" s="246"/>
      <c r="E30" s="246"/>
      <c r="F30" s="246"/>
      <c r="G30" s="253"/>
      <c r="H30" s="254"/>
      <c r="I30" s="254"/>
      <c r="J30" s="255"/>
      <c r="K30" s="1152" t="s">
        <v>482</v>
      </c>
      <c r="L30" s="256"/>
      <c r="M30" s="257" t="s">
        <v>483</v>
      </c>
      <c r="N30" s="258"/>
    </row>
    <row r="31" spans="1:16" x14ac:dyDescent="0.15">
      <c r="A31" s="250"/>
      <c r="B31" s="246"/>
      <c r="C31" s="246"/>
      <c r="D31" s="246"/>
      <c r="E31" s="246"/>
      <c r="F31" s="246"/>
      <c r="G31" s="259"/>
      <c r="H31" s="260"/>
      <c r="I31" s="260"/>
      <c r="J31" s="261"/>
      <c r="K31" s="1153"/>
      <c r="L31" s="262" t="s">
        <v>484</v>
      </c>
      <c r="M31" s="263" t="s">
        <v>485</v>
      </c>
      <c r="N31" s="264" t="s">
        <v>486</v>
      </c>
    </row>
    <row r="32" spans="1:16" ht="27" customHeight="1" x14ac:dyDescent="0.15">
      <c r="A32" s="250"/>
      <c r="B32" s="246"/>
      <c r="C32" s="246"/>
      <c r="D32" s="246"/>
      <c r="E32" s="246"/>
      <c r="F32" s="246"/>
      <c r="G32" s="1154" t="s">
        <v>505</v>
      </c>
      <c r="H32" s="1155"/>
      <c r="I32" s="1155"/>
      <c r="J32" s="1156"/>
      <c r="K32" s="296">
        <v>1303682</v>
      </c>
      <c r="L32" s="296">
        <v>22286</v>
      </c>
      <c r="M32" s="297">
        <v>35267</v>
      </c>
      <c r="N32" s="298">
        <v>-36.799999999999997</v>
      </c>
    </row>
    <row r="33" spans="1:16" ht="13.5" customHeight="1" x14ac:dyDescent="0.15">
      <c r="A33" s="250"/>
      <c r="B33" s="246"/>
      <c r="C33" s="246"/>
      <c r="D33" s="246"/>
      <c r="E33" s="246"/>
      <c r="F33" s="246"/>
      <c r="G33" s="1154" t="s">
        <v>506</v>
      </c>
      <c r="H33" s="1155"/>
      <c r="I33" s="1155"/>
      <c r="J33" s="1156"/>
      <c r="K33" s="296" t="s">
        <v>491</v>
      </c>
      <c r="L33" s="296" t="s">
        <v>491</v>
      </c>
      <c r="M33" s="297">
        <v>1</v>
      </c>
      <c r="N33" s="298" t="s">
        <v>491</v>
      </c>
    </row>
    <row r="34" spans="1:16" ht="27" customHeight="1" x14ac:dyDescent="0.15">
      <c r="A34" s="250"/>
      <c r="B34" s="246"/>
      <c r="C34" s="246"/>
      <c r="D34" s="246"/>
      <c r="E34" s="246"/>
      <c r="F34" s="246"/>
      <c r="G34" s="1154" t="s">
        <v>507</v>
      </c>
      <c r="H34" s="1155"/>
      <c r="I34" s="1155"/>
      <c r="J34" s="1156"/>
      <c r="K34" s="296" t="s">
        <v>491</v>
      </c>
      <c r="L34" s="296" t="s">
        <v>491</v>
      </c>
      <c r="M34" s="297">
        <v>49</v>
      </c>
      <c r="N34" s="298" t="s">
        <v>491</v>
      </c>
    </row>
    <row r="35" spans="1:16" ht="27" customHeight="1" x14ac:dyDescent="0.15">
      <c r="A35" s="250"/>
      <c r="B35" s="246"/>
      <c r="C35" s="246"/>
      <c r="D35" s="246"/>
      <c r="E35" s="246"/>
      <c r="F35" s="246"/>
      <c r="G35" s="1154" t="s">
        <v>508</v>
      </c>
      <c r="H35" s="1155"/>
      <c r="I35" s="1155"/>
      <c r="J35" s="1156"/>
      <c r="K35" s="296">
        <v>459657</v>
      </c>
      <c r="L35" s="296">
        <v>7858</v>
      </c>
      <c r="M35" s="297">
        <v>9709</v>
      </c>
      <c r="N35" s="298">
        <v>-19.100000000000001</v>
      </c>
    </row>
    <row r="36" spans="1:16" ht="27" customHeight="1" x14ac:dyDescent="0.15">
      <c r="A36" s="250"/>
      <c r="B36" s="246"/>
      <c r="C36" s="246"/>
      <c r="D36" s="246"/>
      <c r="E36" s="246"/>
      <c r="F36" s="246"/>
      <c r="G36" s="1154" t="s">
        <v>509</v>
      </c>
      <c r="H36" s="1155"/>
      <c r="I36" s="1155"/>
      <c r="J36" s="1156"/>
      <c r="K36" s="296">
        <v>279304</v>
      </c>
      <c r="L36" s="296">
        <v>4775</v>
      </c>
      <c r="M36" s="297">
        <v>2367</v>
      </c>
      <c r="N36" s="298">
        <v>101.7</v>
      </c>
    </row>
    <row r="37" spans="1:16" ht="13.5" customHeight="1" x14ac:dyDescent="0.15">
      <c r="A37" s="250"/>
      <c r="B37" s="246"/>
      <c r="C37" s="246"/>
      <c r="D37" s="246"/>
      <c r="E37" s="246"/>
      <c r="F37" s="246"/>
      <c r="G37" s="1154" t="s">
        <v>510</v>
      </c>
      <c r="H37" s="1155"/>
      <c r="I37" s="1155"/>
      <c r="J37" s="1156"/>
      <c r="K37" s="296">
        <v>170386</v>
      </c>
      <c r="L37" s="296">
        <v>2913</v>
      </c>
      <c r="M37" s="297">
        <v>1205</v>
      </c>
      <c r="N37" s="298">
        <v>141.69999999999999</v>
      </c>
    </row>
    <row r="38" spans="1:16" ht="27" customHeight="1" x14ac:dyDescent="0.15">
      <c r="A38" s="250"/>
      <c r="B38" s="246"/>
      <c r="C38" s="246"/>
      <c r="D38" s="246"/>
      <c r="E38" s="246"/>
      <c r="F38" s="246"/>
      <c r="G38" s="1157" t="s">
        <v>511</v>
      </c>
      <c r="H38" s="1158"/>
      <c r="I38" s="1158"/>
      <c r="J38" s="1159"/>
      <c r="K38" s="299" t="s">
        <v>491</v>
      </c>
      <c r="L38" s="299" t="s">
        <v>491</v>
      </c>
      <c r="M38" s="300">
        <v>3</v>
      </c>
      <c r="N38" s="301" t="s">
        <v>491</v>
      </c>
      <c r="O38" s="295"/>
    </row>
    <row r="39" spans="1:16" x14ac:dyDescent="0.15">
      <c r="A39" s="250"/>
      <c r="B39" s="246"/>
      <c r="C39" s="246"/>
      <c r="D39" s="246"/>
      <c r="E39" s="246"/>
      <c r="F39" s="246"/>
      <c r="G39" s="1157" t="s">
        <v>512</v>
      </c>
      <c r="H39" s="1158"/>
      <c r="I39" s="1158"/>
      <c r="J39" s="1159"/>
      <c r="K39" s="302">
        <v>-43017</v>
      </c>
      <c r="L39" s="302">
        <v>-735</v>
      </c>
      <c r="M39" s="303">
        <v>-6690</v>
      </c>
      <c r="N39" s="304">
        <v>-89</v>
      </c>
      <c r="O39" s="295"/>
    </row>
    <row r="40" spans="1:16" ht="27" customHeight="1" x14ac:dyDescent="0.15">
      <c r="A40" s="250"/>
      <c r="B40" s="246"/>
      <c r="C40" s="246"/>
      <c r="D40" s="246"/>
      <c r="E40" s="246"/>
      <c r="F40" s="246"/>
      <c r="G40" s="1154" t="s">
        <v>513</v>
      </c>
      <c r="H40" s="1155"/>
      <c r="I40" s="1155"/>
      <c r="J40" s="1156"/>
      <c r="K40" s="302">
        <v>-1695186</v>
      </c>
      <c r="L40" s="302">
        <v>-28978</v>
      </c>
      <c r="M40" s="303">
        <v>-29386</v>
      </c>
      <c r="N40" s="304">
        <v>-1.4</v>
      </c>
      <c r="O40" s="295"/>
    </row>
    <row r="41" spans="1:16" x14ac:dyDescent="0.15">
      <c r="A41" s="250"/>
      <c r="B41" s="246"/>
      <c r="C41" s="246"/>
      <c r="D41" s="246"/>
      <c r="E41" s="246"/>
      <c r="F41" s="246"/>
      <c r="G41" s="1160" t="s">
        <v>282</v>
      </c>
      <c r="H41" s="1161"/>
      <c r="I41" s="1161"/>
      <c r="J41" s="1162"/>
      <c r="K41" s="296">
        <v>474826</v>
      </c>
      <c r="L41" s="302">
        <v>8117</v>
      </c>
      <c r="M41" s="303">
        <v>12524</v>
      </c>
      <c r="N41" s="304">
        <v>-35.200000000000003</v>
      </c>
      <c r="O41" s="295"/>
    </row>
    <row r="42" spans="1:16" x14ac:dyDescent="0.15">
      <c r="A42" s="250"/>
      <c r="B42" s="246"/>
      <c r="C42" s="246"/>
      <c r="D42" s="246"/>
      <c r="E42" s="246"/>
      <c r="F42" s="246"/>
      <c r="G42" s="305" t="s">
        <v>514</v>
      </c>
      <c r="H42" s="246"/>
      <c r="I42" s="246"/>
      <c r="J42" s="246"/>
      <c r="K42" s="246"/>
      <c r="L42" s="246"/>
      <c r="M42" s="273"/>
      <c r="N42" s="273"/>
      <c r="O42" s="295"/>
    </row>
    <row r="43" spans="1:16" x14ac:dyDescent="0.15">
      <c r="A43" s="250"/>
      <c r="B43" s="246"/>
      <c r="C43" s="246"/>
      <c r="D43" s="246"/>
      <c r="E43" s="246"/>
      <c r="F43" s="246"/>
      <c r="G43" s="246"/>
      <c r="H43" s="246"/>
      <c r="I43" s="246"/>
      <c r="J43" s="246"/>
      <c r="K43" s="246"/>
      <c r="L43" s="306"/>
      <c r="M43" s="273"/>
      <c r="N43" s="246"/>
      <c r="O43" s="295"/>
    </row>
    <row r="44" spans="1:16" x14ac:dyDescent="0.15">
      <c r="A44" s="250"/>
      <c r="B44" s="246"/>
      <c r="C44" s="246"/>
      <c r="D44" s="246"/>
      <c r="E44" s="246"/>
      <c r="F44" s="246"/>
      <c r="G44" s="246"/>
      <c r="H44" s="246"/>
      <c r="I44" s="246"/>
      <c r="J44" s="246"/>
      <c r="K44" s="246"/>
      <c r="L44" s="246"/>
      <c r="M44" s="273"/>
      <c r="N44" s="246"/>
    </row>
    <row r="45" spans="1:16" x14ac:dyDescent="0.15">
      <c r="A45" s="248"/>
      <c r="B45" s="248"/>
      <c r="C45" s="248"/>
      <c r="D45" s="248"/>
      <c r="E45" s="248"/>
      <c r="F45" s="248"/>
      <c r="G45" s="248"/>
      <c r="H45" s="248"/>
      <c r="I45" s="248"/>
      <c r="J45" s="248"/>
      <c r="K45" s="248"/>
      <c r="L45" s="248"/>
      <c r="M45" s="307"/>
      <c r="N45" s="248"/>
      <c r="O45" s="248"/>
      <c r="P45" s="246"/>
    </row>
    <row r="46" spans="1:16" x14ac:dyDescent="0.15">
      <c r="A46" s="308"/>
      <c r="B46" s="308"/>
      <c r="C46" s="308"/>
      <c r="D46" s="308"/>
      <c r="E46" s="308"/>
      <c r="F46" s="308"/>
      <c r="G46" s="308"/>
      <c r="H46" s="308"/>
      <c r="I46" s="308"/>
      <c r="J46" s="308"/>
      <c r="K46" s="308"/>
      <c r="L46" s="308"/>
      <c r="M46" s="308"/>
      <c r="N46" s="308"/>
      <c r="O46" s="308"/>
      <c r="P46" s="246"/>
    </row>
    <row r="47" spans="1:16" ht="17.25" customHeight="1" x14ac:dyDescent="0.15">
      <c r="A47" s="309" t="s">
        <v>515</v>
      </c>
      <c r="B47" s="246"/>
      <c r="C47" s="246"/>
      <c r="D47" s="246"/>
      <c r="E47" s="246"/>
      <c r="F47" s="246"/>
      <c r="G47" s="246"/>
      <c r="H47" s="246"/>
      <c r="I47" s="246"/>
      <c r="J47" s="246"/>
      <c r="K47" s="246"/>
      <c r="L47" s="246"/>
      <c r="M47" s="246"/>
      <c r="N47" s="246"/>
    </row>
    <row r="48" spans="1:16" x14ac:dyDescent="0.15">
      <c r="A48" s="250"/>
      <c r="B48" s="246"/>
      <c r="C48" s="246"/>
      <c r="D48" s="246"/>
      <c r="E48" s="246"/>
      <c r="F48" s="246"/>
      <c r="G48" s="310" t="s">
        <v>516</v>
      </c>
      <c r="H48" s="310"/>
      <c r="I48" s="310"/>
      <c r="J48" s="310"/>
      <c r="K48" s="310"/>
      <c r="L48" s="310"/>
      <c r="M48" s="311"/>
      <c r="N48" s="310"/>
    </row>
    <row r="49" spans="1:14" ht="13.5" customHeight="1" x14ac:dyDescent="0.15">
      <c r="A49" s="250"/>
      <c r="B49" s="246"/>
      <c r="C49" s="246"/>
      <c r="D49" s="246"/>
      <c r="E49" s="246"/>
      <c r="F49" s="246"/>
      <c r="G49" s="312"/>
      <c r="H49" s="313"/>
      <c r="I49" s="1147" t="s">
        <v>482</v>
      </c>
      <c r="J49" s="1149" t="s">
        <v>517</v>
      </c>
      <c r="K49" s="1150"/>
      <c r="L49" s="1150"/>
      <c r="M49" s="1150"/>
      <c r="N49" s="1151"/>
    </row>
    <row r="50" spans="1:14" x14ac:dyDescent="0.15">
      <c r="A50" s="250"/>
      <c r="B50" s="246"/>
      <c r="C50" s="246"/>
      <c r="D50" s="246"/>
      <c r="E50" s="246"/>
      <c r="F50" s="246"/>
      <c r="G50" s="314"/>
      <c r="H50" s="315"/>
      <c r="I50" s="1148"/>
      <c r="J50" s="316" t="s">
        <v>518</v>
      </c>
      <c r="K50" s="317" t="s">
        <v>519</v>
      </c>
      <c r="L50" s="318" t="s">
        <v>520</v>
      </c>
      <c r="M50" s="319" t="s">
        <v>521</v>
      </c>
      <c r="N50" s="320" t="s">
        <v>522</v>
      </c>
    </row>
    <row r="51" spans="1:14" x14ac:dyDescent="0.15">
      <c r="A51" s="250"/>
      <c r="B51" s="246"/>
      <c r="C51" s="246"/>
      <c r="D51" s="246"/>
      <c r="E51" s="246"/>
      <c r="F51" s="246"/>
      <c r="G51" s="312" t="s">
        <v>523</v>
      </c>
      <c r="H51" s="313"/>
      <c r="I51" s="321">
        <v>1040027</v>
      </c>
      <c r="J51" s="322">
        <v>17645</v>
      </c>
      <c r="K51" s="323">
        <v>-34.799999999999997</v>
      </c>
      <c r="L51" s="324">
        <v>50880</v>
      </c>
      <c r="M51" s="325">
        <v>7</v>
      </c>
      <c r="N51" s="326">
        <v>-41.8</v>
      </c>
    </row>
    <row r="52" spans="1:14" x14ac:dyDescent="0.15">
      <c r="A52" s="250"/>
      <c r="B52" s="246"/>
      <c r="C52" s="246"/>
      <c r="D52" s="246"/>
      <c r="E52" s="246"/>
      <c r="F52" s="246"/>
      <c r="G52" s="327"/>
      <c r="H52" s="328" t="s">
        <v>524</v>
      </c>
      <c r="I52" s="329">
        <v>615981</v>
      </c>
      <c r="J52" s="330">
        <v>10451</v>
      </c>
      <c r="K52" s="331">
        <v>-15.5</v>
      </c>
      <c r="L52" s="332">
        <v>26879</v>
      </c>
      <c r="M52" s="333">
        <v>2.4</v>
      </c>
      <c r="N52" s="334">
        <v>-17.899999999999999</v>
      </c>
    </row>
    <row r="53" spans="1:14" x14ac:dyDescent="0.15">
      <c r="A53" s="250"/>
      <c r="B53" s="246"/>
      <c r="C53" s="246"/>
      <c r="D53" s="246"/>
      <c r="E53" s="246"/>
      <c r="F53" s="246"/>
      <c r="G53" s="312" t="s">
        <v>525</v>
      </c>
      <c r="H53" s="313"/>
      <c r="I53" s="321">
        <v>1908160</v>
      </c>
      <c r="J53" s="322">
        <v>32539</v>
      </c>
      <c r="K53" s="323">
        <v>84.4</v>
      </c>
      <c r="L53" s="324">
        <v>63956</v>
      </c>
      <c r="M53" s="325">
        <v>25.7</v>
      </c>
      <c r="N53" s="326">
        <v>58.7</v>
      </c>
    </row>
    <row r="54" spans="1:14" x14ac:dyDescent="0.15">
      <c r="A54" s="250"/>
      <c r="B54" s="246"/>
      <c r="C54" s="246"/>
      <c r="D54" s="246"/>
      <c r="E54" s="246"/>
      <c r="F54" s="246"/>
      <c r="G54" s="327"/>
      <c r="H54" s="328" t="s">
        <v>524</v>
      </c>
      <c r="I54" s="329">
        <v>837184</v>
      </c>
      <c r="J54" s="330">
        <v>14276</v>
      </c>
      <c r="K54" s="331">
        <v>36.6</v>
      </c>
      <c r="L54" s="332">
        <v>29239</v>
      </c>
      <c r="M54" s="333">
        <v>8.8000000000000007</v>
      </c>
      <c r="N54" s="334">
        <v>27.8</v>
      </c>
    </row>
    <row r="55" spans="1:14" x14ac:dyDescent="0.15">
      <c r="A55" s="250"/>
      <c r="B55" s="246"/>
      <c r="C55" s="246"/>
      <c r="D55" s="246"/>
      <c r="E55" s="246"/>
      <c r="F55" s="246"/>
      <c r="G55" s="312" t="s">
        <v>526</v>
      </c>
      <c r="H55" s="313"/>
      <c r="I55" s="321">
        <v>2211585</v>
      </c>
      <c r="J55" s="322">
        <v>37889</v>
      </c>
      <c r="K55" s="323">
        <v>16.399999999999999</v>
      </c>
      <c r="L55" s="324">
        <v>66255</v>
      </c>
      <c r="M55" s="325">
        <v>3.6</v>
      </c>
      <c r="N55" s="326">
        <v>12.8</v>
      </c>
    </row>
    <row r="56" spans="1:14" x14ac:dyDescent="0.15">
      <c r="A56" s="250"/>
      <c r="B56" s="246"/>
      <c r="C56" s="246"/>
      <c r="D56" s="246"/>
      <c r="E56" s="246"/>
      <c r="F56" s="246"/>
      <c r="G56" s="327"/>
      <c r="H56" s="328" t="s">
        <v>524</v>
      </c>
      <c r="I56" s="329">
        <v>471200</v>
      </c>
      <c r="J56" s="330">
        <v>8073</v>
      </c>
      <c r="K56" s="331">
        <v>-43.5</v>
      </c>
      <c r="L56" s="332">
        <v>31822</v>
      </c>
      <c r="M56" s="333">
        <v>8.8000000000000007</v>
      </c>
      <c r="N56" s="334">
        <v>-52.3</v>
      </c>
    </row>
    <row r="57" spans="1:14" x14ac:dyDescent="0.15">
      <c r="A57" s="250"/>
      <c r="B57" s="246"/>
      <c r="C57" s="246"/>
      <c r="D57" s="246"/>
      <c r="E57" s="246"/>
      <c r="F57" s="246"/>
      <c r="G57" s="312" t="s">
        <v>527</v>
      </c>
      <c r="H57" s="313"/>
      <c r="I57" s="321">
        <v>2332702</v>
      </c>
      <c r="J57" s="322">
        <v>39951</v>
      </c>
      <c r="K57" s="323">
        <v>5.4</v>
      </c>
      <c r="L57" s="324">
        <v>47278</v>
      </c>
      <c r="M57" s="325">
        <v>-28.6</v>
      </c>
      <c r="N57" s="326">
        <v>34</v>
      </c>
    </row>
    <row r="58" spans="1:14" x14ac:dyDescent="0.15">
      <c r="A58" s="250"/>
      <c r="B58" s="246"/>
      <c r="C58" s="246"/>
      <c r="D58" s="246"/>
      <c r="E58" s="246"/>
      <c r="F58" s="246"/>
      <c r="G58" s="327"/>
      <c r="H58" s="328" t="s">
        <v>524</v>
      </c>
      <c r="I58" s="329">
        <v>323439</v>
      </c>
      <c r="J58" s="330">
        <v>5539</v>
      </c>
      <c r="K58" s="331">
        <v>-31.4</v>
      </c>
      <c r="L58" s="332">
        <v>24096</v>
      </c>
      <c r="M58" s="333">
        <v>-24.3</v>
      </c>
      <c r="N58" s="334">
        <v>-7.1</v>
      </c>
    </row>
    <row r="59" spans="1:14" x14ac:dyDescent="0.15">
      <c r="A59" s="250"/>
      <c r="B59" s="246"/>
      <c r="C59" s="246"/>
      <c r="D59" s="246"/>
      <c r="E59" s="246"/>
      <c r="F59" s="246"/>
      <c r="G59" s="312" t="s">
        <v>528</v>
      </c>
      <c r="H59" s="313"/>
      <c r="I59" s="321">
        <v>1805317</v>
      </c>
      <c r="J59" s="322">
        <v>30861</v>
      </c>
      <c r="K59" s="323">
        <v>-22.8</v>
      </c>
      <c r="L59" s="324">
        <v>44504</v>
      </c>
      <c r="M59" s="325">
        <v>-5.9</v>
      </c>
      <c r="N59" s="326">
        <v>-16.899999999999999</v>
      </c>
    </row>
    <row r="60" spans="1:14" x14ac:dyDescent="0.15">
      <c r="A60" s="250"/>
      <c r="B60" s="246"/>
      <c r="C60" s="246"/>
      <c r="D60" s="246"/>
      <c r="E60" s="246"/>
      <c r="F60" s="246"/>
      <c r="G60" s="327"/>
      <c r="H60" s="328" t="s">
        <v>524</v>
      </c>
      <c r="I60" s="335">
        <v>602542</v>
      </c>
      <c r="J60" s="330">
        <v>10300</v>
      </c>
      <c r="K60" s="331">
        <v>86</v>
      </c>
      <c r="L60" s="332">
        <v>25876</v>
      </c>
      <c r="M60" s="333">
        <v>7.4</v>
      </c>
      <c r="N60" s="334">
        <v>78.599999999999994</v>
      </c>
    </row>
    <row r="61" spans="1:14" x14ac:dyDescent="0.15">
      <c r="A61" s="250"/>
      <c r="B61" s="246"/>
      <c r="C61" s="246"/>
      <c r="D61" s="246"/>
      <c r="E61" s="246"/>
      <c r="F61" s="246"/>
      <c r="G61" s="312" t="s">
        <v>529</v>
      </c>
      <c r="H61" s="336"/>
      <c r="I61" s="337">
        <v>1859558</v>
      </c>
      <c r="J61" s="338">
        <v>31777</v>
      </c>
      <c r="K61" s="339">
        <v>9.6999999999999993</v>
      </c>
      <c r="L61" s="340">
        <v>54575</v>
      </c>
      <c r="M61" s="341">
        <v>0.4</v>
      </c>
      <c r="N61" s="326">
        <v>9.3000000000000007</v>
      </c>
    </row>
    <row r="62" spans="1:14" x14ac:dyDescent="0.15">
      <c r="A62" s="250"/>
      <c r="B62" s="246"/>
      <c r="C62" s="246"/>
      <c r="D62" s="246"/>
      <c r="E62" s="246"/>
      <c r="F62" s="246"/>
      <c r="G62" s="327"/>
      <c r="H62" s="328" t="s">
        <v>524</v>
      </c>
      <c r="I62" s="329">
        <v>570069</v>
      </c>
      <c r="J62" s="330">
        <v>9728</v>
      </c>
      <c r="K62" s="331">
        <v>6.4</v>
      </c>
      <c r="L62" s="332">
        <v>27582</v>
      </c>
      <c r="M62" s="333">
        <v>0.6</v>
      </c>
      <c r="N62" s="334">
        <v>5.8</v>
      </c>
    </row>
    <row r="63" spans="1:14" x14ac:dyDescent="0.15">
      <c r="A63" s="250"/>
      <c r="B63" s="246"/>
      <c r="C63" s="246"/>
      <c r="D63" s="246"/>
      <c r="E63" s="246"/>
      <c r="F63" s="246"/>
      <c r="G63" s="246"/>
      <c r="H63" s="246"/>
      <c r="I63" s="246"/>
      <c r="J63" s="246"/>
      <c r="K63" s="246"/>
      <c r="L63" s="246"/>
      <c r="M63" s="246"/>
      <c r="N63" s="246"/>
    </row>
    <row r="64" spans="1:14" x14ac:dyDescent="0.15">
      <c r="A64" s="250"/>
      <c r="B64" s="246"/>
      <c r="C64" s="246"/>
      <c r="D64" s="246"/>
      <c r="E64" s="246"/>
      <c r="F64" s="246"/>
      <c r="G64" s="246"/>
      <c r="H64" s="246"/>
      <c r="I64" s="246"/>
      <c r="J64" s="246"/>
      <c r="K64" s="246"/>
      <c r="L64" s="246"/>
      <c r="M64" s="246"/>
      <c r="N64" s="246"/>
    </row>
    <row r="65" spans="1:16" x14ac:dyDescent="0.15">
      <c r="A65" s="250"/>
      <c r="B65" s="246"/>
      <c r="C65" s="246"/>
      <c r="D65" s="246"/>
      <c r="E65" s="246"/>
      <c r="F65" s="246"/>
      <c r="G65" s="246"/>
      <c r="H65" s="246"/>
      <c r="I65" s="246"/>
      <c r="J65" s="246"/>
      <c r="K65" s="246"/>
      <c r="L65" s="246"/>
      <c r="M65" s="246"/>
      <c r="N65" s="246"/>
    </row>
    <row r="66" spans="1:16" x14ac:dyDescent="0.15">
      <c r="A66" s="342"/>
      <c r="B66" s="308"/>
      <c r="C66" s="308"/>
      <c r="D66" s="308"/>
      <c r="E66" s="308"/>
      <c r="F66" s="308"/>
      <c r="G66" s="308"/>
      <c r="H66" s="308"/>
      <c r="I66" s="308"/>
      <c r="J66" s="308"/>
      <c r="K66" s="308"/>
      <c r="L66" s="308"/>
      <c r="M66" s="308"/>
      <c r="N66" s="308"/>
      <c r="O66" s="343"/>
    </row>
    <row r="67" spans="1:16" ht="13.5" hidden="1" customHeight="1" x14ac:dyDescent="0.15">
      <c r="G67" s="246"/>
      <c r="H67" s="246"/>
      <c r="I67" s="246"/>
      <c r="J67" s="246"/>
      <c r="K67" s="246"/>
      <c r="L67" s="246"/>
      <c r="M67" s="246"/>
      <c r="N67" s="246"/>
      <c r="O67" s="246"/>
      <c r="P67" s="246"/>
    </row>
    <row r="68" spans="1:16" ht="13.5" hidden="1" customHeight="1" x14ac:dyDescent="0.15">
      <c r="G68" s="246"/>
      <c r="H68" s="246"/>
      <c r="I68" s="246"/>
      <c r="J68" s="246"/>
      <c r="K68" s="246"/>
      <c r="L68" s="246"/>
      <c r="M68" s="246"/>
      <c r="N68" s="246"/>
    </row>
    <row r="69" spans="1:16" ht="13.5" hidden="1" customHeight="1" x14ac:dyDescent="0.15">
      <c r="G69" s="246"/>
      <c r="H69" s="246"/>
      <c r="I69" s="246"/>
      <c r="J69" s="246"/>
      <c r="K69" s="246"/>
      <c r="L69" s="246"/>
      <c r="M69" s="246"/>
      <c r="N69" s="246"/>
    </row>
    <row r="70" spans="1:16" hidden="1" x14ac:dyDescent="0.15">
      <c r="G70" s="246"/>
      <c r="H70" s="246"/>
      <c r="I70" s="246"/>
      <c r="J70" s="246"/>
      <c r="K70" s="246"/>
      <c r="L70" s="246"/>
      <c r="M70" s="246"/>
      <c r="N70" s="246"/>
    </row>
    <row r="71" spans="1:16" hidden="1" x14ac:dyDescent="0.15">
      <c r="G71" s="246"/>
      <c r="H71" s="246"/>
      <c r="I71" s="246"/>
      <c r="J71" s="246"/>
      <c r="K71" s="246"/>
      <c r="L71" s="246"/>
      <c r="M71" s="246"/>
      <c r="N71" s="246"/>
    </row>
    <row r="72" spans="1:16" hidden="1" x14ac:dyDescent="0.15">
      <c r="G72" s="246"/>
      <c r="H72" s="246"/>
      <c r="I72" s="246"/>
      <c r="J72" s="246"/>
      <c r="K72" s="246"/>
      <c r="L72" s="246"/>
      <c r="M72" s="246"/>
      <c r="N72" s="246"/>
    </row>
    <row r="73" spans="1:16" hidden="1" x14ac:dyDescent="0.15">
      <c r="G73" s="246"/>
      <c r="H73" s="246"/>
      <c r="I73" s="246"/>
      <c r="J73" s="246"/>
      <c r="K73" s="246"/>
      <c r="L73" s="246"/>
      <c r="M73" s="246"/>
      <c r="N73" s="246"/>
    </row>
    <row r="74" spans="1:16" hidden="1" x14ac:dyDescent="0.15"/>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70" zoomScaleNormal="7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B2" s="243"/>
      <c r="T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70" zoomScaleNormal="7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x14ac:dyDescent="0.15">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x14ac:dyDescent="0.15">
      <c r="B2" s="243"/>
      <c r="T2" s="243"/>
    </row>
    <row r="3" spans="1: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x14ac:dyDescent="0.15"/>
    <row r="5" spans="1:34" x14ac:dyDescent="0.15"/>
    <row r="6" spans="1:34" x14ac:dyDescent="0.15"/>
    <row r="7" spans="1:34" x14ac:dyDescent="0.15"/>
    <row r="8" spans="1:34" x14ac:dyDescent="0.15"/>
    <row r="9" spans="1:34" x14ac:dyDescent="0.15">
      <c r="AH9" s="243"/>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72" t="s">
        <v>3</v>
      </c>
      <c r="D47" s="1172"/>
      <c r="E47" s="1173"/>
      <c r="F47" s="11">
        <v>23.47</v>
      </c>
      <c r="G47" s="12">
        <v>24.86</v>
      </c>
      <c r="H47" s="12">
        <v>25.79</v>
      </c>
      <c r="I47" s="12">
        <v>25.38</v>
      </c>
      <c r="J47" s="13">
        <v>27.42</v>
      </c>
    </row>
    <row r="48" spans="2:10" ht="57.75" customHeight="1" x14ac:dyDescent="0.15">
      <c r="B48" s="14"/>
      <c r="C48" s="1174" t="s">
        <v>4</v>
      </c>
      <c r="D48" s="1174"/>
      <c r="E48" s="1175"/>
      <c r="F48" s="15">
        <v>6.79</v>
      </c>
      <c r="G48" s="16">
        <v>5.52</v>
      </c>
      <c r="H48" s="16">
        <v>6.38</v>
      </c>
      <c r="I48" s="16">
        <v>8.25</v>
      </c>
      <c r="J48" s="17">
        <v>6.32</v>
      </c>
    </row>
    <row r="49" spans="2:10" ht="57.75" customHeight="1" thickBot="1" x14ac:dyDescent="0.2">
      <c r="B49" s="18"/>
      <c r="C49" s="1176" t="s">
        <v>5</v>
      </c>
      <c r="D49" s="1176"/>
      <c r="E49" s="1177"/>
      <c r="F49" s="19">
        <v>2.14</v>
      </c>
      <c r="G49" s="20">
        <v>0.37</v>
      </c>
      <c r="H49" s="20">
        <v>1.44</v>
      </c>
      <c r="I49" s="20">
        <v>2.14</v>
      </c>
      <c r="J49" s="21">
        <v>0.09</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55" zoomScaleNormal="5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84" t="s">
        <v>536</v>
      </c>
      <c r="D34" s="1184"/>
      <c r="E34" s="1185"/>
      <c r="F34" s="32">
        <v>1.03</v>
      </c>
      <c r="G34" s="33">
        <v>0.93</v>
      </c>
      <c r="H34" s="33" t="s">
        <v>537</v>
      </c>
      <c r="I34" s="33" t="s">
        <v>538</v>
      </c>
      <c r="J34" s="34" t="s">
        <v>539</v>
      </c>
      <c r="K34" s="22"/>
      <c r="L34" s="22"/>
      <c r="M34" s="22"/>
      <c r="N34" s="22"/>
      <c r="O34" s="22"/>
      <c r="P34" s="22"/>
    </row>
    <row r="35" spans="1:16" ht="39" customHeight="1" x14ac:dyDescent="0.15">
      <c r="A35" s="22"/>
      <c r="B35" s="35"/>
      <c r="C35" s="1178" t="s">
        <v>540</v>
      </c>
      <c r="D35" s="1179"/>
      <c r="E35" s="1180"/>
      <c r="F35" s="36">
        <v>12.61</v>
      </c>
      <c r="G35" s="37">
        <v>12.24</v>
      </c>
      <c r="H35" s="37">
        <v>12.67</v>
      </c>
      <c r="I35" s="37">
        <v>13.12</v>
      </c>
      <c r="J35" s="38">
        <v>13.51</v>
      </c>
      <c r="K35" s="22"/>
      <c r="L35" s="22"/>
      <c r="M35" s="22"/>
      <c r="N35" s="22"/>
      <c r="O35" s="22"/>
      <c r="P35" s="22"/>
    </row>
    <row r="36" spans="1:16" ht="39" customHeight="1" x14ac:dyDescent="0.15">
      <c r="A36" s="22"/>
      <c r="B36" s="35"/>
      <c r="C36" s="1178" t="s">
        <v>541</v>
      </c>
      <c r="D36" s="1179"/>
      <c r="E36" s="1180"/>
      <c r="F36" s="36">
        <v>6.62</v>
      </c>
      <c r="G36" s="37">
        <v>5.45</v>
      </c>
      <c r="H36" s="37">
        <v>6.32</v>
      </c>
      <c r="I36" s="37">
        <v>8.16</v>
      </c>
      <c r="J36" s="38">
        <v>6.18</v>
      </c>
      <c r="K36" s="22"/>
      <c r="L36" s="22"/>
      <c r="M36" s="22"/>
      <c r="N36" s="22"/>
      <c r="O36" s="22"/>
      <c r="P36" s="22"/>
    </row>
    <row r="37" spans="1:16" ht="39" customHeight="1" x14ac:dyDescent="0.15">
      <c r="A37" s="22"/>
      <c r="B37" s="35"/>
      <c r="C37" s="1178" t="s">
        <v>542</v>
      </c>
      <c r="D37" s="1179"/>
      <c r="E37" s="1180"/>
      <c r="F37" s="36">
        <v>1.31</v>
      </c>
      <c r="G37" s="37">
        <v>1.06</v>
      </c>
      <c r="H37" s="37">
        <v>1.66</v>
      </c>
      <c r="I37" s="37">
        <v>0.59</v>
      </c>
      <c r="J37" s="38">
        <v>1.5</v>
      </c>
      <c r="K37" s="22"/>
      <c r="L37" s="22"/>
      <c r="M37" s="22"/>
      <c r="N37" s="22"/>
      <c r="O37" s="22"/>
      <c r="P37" s="22"/>
    </row>
    <row r="38" spans="1:16" ht="39" customHeight="1" x14ac:dyDescent="0.15">
      <c r="A38" s="22"/>
      <c r="B38" s="35"/>
      <c r="C38" s="1178" t="s">
        <v>543</v>
      </c>
      <c r="D38" s="1179"/>
      <c r="E38" s="1180"/>
      <c r="F38" s="36">
        <v>0.16</v>
      </c>
      <c r="G38" s="37">
        <v>0.06</v>
      </c>
      <c r="H38" s="37">
        <v>0.05</v>
      </c>
      <c r="I38" s="37">
        <v>0.08</v>
      </c>
      <c r="J38" s="38">
        <v>0.13</v>
      </c>
      <c r="K38" s="22"/>
      <c r="L38" s="22"/>
      <c r="M38" s="22"/>
      <c r="N38" s="22"/>
      <c r="O38" s="22"/>
      <c r="P38" s="22"/>
    </row>
    <row r="39" spans="1:16" ht="39" customHeight="1" x14ac:dyDescent="0.15">
      <c r="A39" s="22"/>
      <c r="B39" s="35"/>
      <c r="C39" s="1178" t="s">
        <v>544</v>
      </c>
      <c r="D39" s="1179"/>
      <c r="E39" s="1180"/>
      <c r="F39" s="36">
        <v>0.39</v>
      </c>
      <c r="G39" s="37">
        <v>0.17</v>
      </c>
      <c r="H39" s="37">
        <v>0.02</v>
      </c>
      <c r="I39" s="37">
        <v>0.11</v>
      </c>
      <c r="J39" s="38">
        <v>7.0000000000000007E-2</v>
      </c>
      <c r="K39" s="22"/>
      <c r="L39" s="22"/>
      <c r="M39" s="22"/>
      <c r="N39" s="22"/>
      <c r="O39" s="22"/>
      <c r="P39" s="22"/>
    </row>
    <row r="40" spans="1:16" ht="39" customHeight="1" x14ac:dyDescent="0.15">
      <c r="A40" s="22"/>
      <c r="B40" s="35"/>
      <c r="C40" s="1178" t="s">
        <v>545</v>
      </c>
      <c r="D40" s="1179"/>
      <c r="E40" s="1180"/>
      <c r="F40" s="36">
        <v>0.02</v>
      </c>
      <c r="G40" s="37">
        <v>0.01</v>
      </c>
      <c r="H40" s="37">
        <v>0.01</v>
      </c>
      <c r="I40" s="37">
        <v>0.04</v>
      </c>
      <c r="J40" s="38">
        <v>7.0000000000000007E-2</v>
      </c>
      <c r="K40" s="22"/>
      <c r="L40" s="22"/>
      <c r="M40" s="22"/>
      <c r="N40" s="22"/>
      <c r="O40" s="22"/>
      <c r="P40" s="22"/>
    </row>
    <row r="41" spans="1:16" ht="39" customHeight="1" x14ac:dyDescent="0.15">
      <c r="A41" s="22"/>
      <c r="B41" s="35"/>
      <c r="C41" s="1178" t="s">
        <v>546</v>
      </c>
      <c r="D41" s="1179"/>
      <c r="E41" s="1180"/>
      <c r="F41" s="36">
        <v>0.12</v>
      </c>
      <c r="G41" s="37">
        <v>0.06</v>
      </c>
      <c r="H41" s="37">
        <v>0.03</v>
      </c>
      <c r="I41" s="37">
        <v>0</v>
      </c>
      <c r="J41" s="38">
        <v>0.05</v>
      </c>
      <c r="K41" s="22"/>
      <c r="L41" s="22"/>
      <c r="M41" s="22"/>
      <c r="N41" s="22"/>
      <c r="O41" s="22"/>
      <c r="P41" s="22"/>
    </row>
    <row r="42" spans="1:16" ht="39" customHeight="1" x14ac:dyDescent="0.15">
      <c r="A42" s="22"/>
      <c r="B42" s="39"/>
      <c r="C42" s="1178" t="s">
        <v>547</v>
      </c>
      <c r="D42" s="1179"/>
      <c r="E42" s="1180"/>
      <c r="F42" s="36" t="s">
        <v>491</v>
      </c>
      <c r="G42" s="37" t="s">
        <v>491</v>
      </c>
      <c r="H42" s="37" t="s">
        <v>491</v>
      </c>
      <c r="I42" s="37" t="s">
        <v>491</v>
      </c>
      <c r="J42" s="38" t="s">
        <v>491</v>
      </c>
      <c r="K42" s="22"/>
      <c r="L42" s="22"/>
      <c r="M42" s="22"/>
      <c r="N42" s="22"/>
      <c r="O42" s="22"/>
      <c r="P42" s="22"/>
    </row>
    <row r="43" spans="1:16" ht="39" customHeight="1" thickBot="1" x14ac:dyDescent="0.2">
      <c r="A43" s="22"/>
      <c r="B43" s="40"/>
      <c r="C43" s="1181" t="s">
        <v>548</v>
      </c>
      <c r="D43" s="1182"/>
      <c r="E43" s="1183"/>
      <c r="F43" s="41">
        <v>0.03</v>
      </c>
      <c r="G43" s="42">
        <v>0</v>
      </c>
      <c r="H43" s="42">
        <v>0.1</v>
      </c>
      <c r="I43" s="42">
        <v>0.01</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55" zoomScaleNormal="5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x14ac:dyDescent="0.15">
      <c r="A45" s="48"/>
      <c r="B45" s="1194" t="s">
        <v>11</v>
      </c>
      <c r="C45" s="1195"/>
      <c r="D45" s="58"/>
      <c r="E45" s="1200" t="s">
        <v>12</v>
      </c>
      <c r="F45" s="1200"/>
      <c r="G45" s="1200"/>
      <c r="H45" s="1200"/>
      <c r="I45" s="1200"/>
      <c r="J45" s="1201"/>
      <c r="K45" s="59">
        <v>1605</v>
      </c>
      <c r="L45" s="60">
        <v>1516</v>
      </c>
      <c r="M45" s="60">
        <v>1395</v>
      </c>
      <c r="N45" s="60">
        <v>1310</v>
      </c>
      <c r="O45" s="61">
        <v>1304</v>
      </c>
      <c r="P45" s="48"/>
      <c r="Q45" s="48"/>
      <c r="R45" s="48"/>
      <c r="S45" s="48"/>
      <c r="T45" s="48"/>
      <c r="U45" s="48"/>
    </row>
    <row r="46" spans="1:21" ht="30.75" customHeight="1" x14ac:dyDescent="0.15">
      <c r="A46" s="48"/>
      <c r="B46" s="1196"/>
      <c r="C46" s="1197"/>
      <c r="D46" s="62"/>
      <c r="E46" s="1188" t="s">
        <v>13</v>
      </c>
      <c r="F46" s="1188"/>
      <c r="G46" s="1188"/>
      <c r="H46" s="1188"/>
      <c r="I46" s="1188"/>
      <c r="J46" s="1189"/>
      <c r="K46" s="63" t="s">
        <v>491</v>
      </c>
      <c r="L46" s="64" t="s">
        <v>491</v>
      </c>
      <c r="M46" s="64" t="s">
        <v>491</v>
      </c>
      <c r="N46" s="64" t="s">
        <v>491</v>
      </c>
      <c r="O46" s="65" t="s">
        <v>491</v>
      </c>
      <c r="P46" s="48"/>
      <c r="Q46" s="48"/>
      <c r="R46" s="48"/>
      <c r="S46" s="48"/>
      <c r="T46" s="48"/>
      <c r="U46" s="48"/>
    </row>
    <row r="47" spans="1:21" ht="30.75" customHeight="1" x14ac:dyDescent="0.15">
      <c r="A47" s="48"/>
      <c r="B47" s="1196"/>
      <c r="C47" s="1197"/>
      <c r="D47" s="62"/>
      <c r="E47" s="1188" t="s">
        <v>14</v>
      </c>
      <c r="F47" s="1188"/>
      <c r="G47" s="1188"/>
      <c r="H47" s="1188"/>
      <c r="I47" s="1188"/>
      <c r="J47" s="1189"/>
      <c r="K47" s="63" t="s">
        <v>491</v>
      </c>
      <c r="L47" s="64" t="s">
        <v>491</v>
      </c>
      <c r="M47" s="64" t="s">
        <v>491</v>
      </c>
      <c r="N47" s="64" t="s">
        <v>491</v>
      </c>
      <c r="O47" s="65" t="s">
        <v>491</v>
      </c>
      <c r="P47" s="48"/>
      <c r="Q47" s="48"/>
      <c r="R47" s="48"/>
      <c r="S47" s="48"/>
      <c r="T47" s="48"/>
      <c r="U47" s="48"/>
    </row>
    <row r="48" spans="1:21" ht="30.75" customHeight="1" x14ac:dyDescent="0.15">
      <c r="A48" s="48"/>
      <c r="B48" s="1196"/>
      <c r="C48" s="1197"/>
      <c r="D48" s="62"/>
      <c r="E48" s="1188" t="s">
        <v>15</v>
      </c>
      <c r="F48" s="1188"/>
      <c r="G48" s="1188"/>
      <c r="H48" s="1188"/>
      <c r="I48" s="1188"/>
      <c r="J48" s="1189"/>
      <c r="K48" s="63">
        <v>319</v>
      </c>
      <c r="L48" s="64">
        <v>395</v>
      </c>
      <c r="M48" s="64">
        <v>422</v>
      </c>
      <c r="N48" s="64">
        <v>450</v>
      </c>
      <c r="O48" s="65">
        <v>460</v>
      </c>
      <c r="P48" s="48"/>
      <c r="Q48" s="48"/>
      <c r="R48" s="48"/>
      <c r="S48" s="48"/>
      <c r="T48" s="48"/>
      <c r="U48" s="48"/>
    </row>
    <row r="49" spans="1:21" ht="30.75" customHeight="1" x14ac:dyDescent="0.15">
      <c r="A49" s="48"/>
      <c r="B49" s="1196"/>
      <c r="C49" s="1197"/>
      <c r="D49" s="62"/>
      <c r="E49" s="1188" t="s">
        <v>16</v>
      </c>
      <c r="F49" s="1188"/>
      <c r="G49" s="1188"/>
      <c r="H49" s="1188"/>
      <c r="I49" s="1188"/>
      <c r="J49" s="1189"/>
      <c r="K49" s="63">
        <v>342</v>
      </c>
      <c r="L49" s="64">
        <v>348</v>
      </c>
      <c r="M49" s="64">
        <v>301</v>
      </c>
      <c r="N49" s="64">
        <v>320</v>
      </c>
      <c r="O49" s="65">
        <v>279</v>
      </c>
      <c r="P49" s="48"/>
      <c r="Q49" s="48"/>
      <c r="R49" s="48"/>
      <c r="S49" s="48"/>
      <c r="T49" s="48"/>
      <c r="U49" s="48"/>
    </row>
    <row r="50" spans="1:21" ht="30.75" customHeight="1" x14ac:dyDescent="0.15">
      <c r="A50" s="48"/>
      <c r="B50" s="1196"/>
      <c r="C50" s="1197"/>
      <c r="D50" s="62"/>
      <c r="E50" s="1188" t="s">
        <v>17</v>
      </c>
      <c r="F50" s="1188"/>
      <c r="G50" s="1188"/>
      <c r="H50" s="1188"/>
      <c r="I50" s="1188"/>
      <c r="J50" s="1189"/>
      <c r="K50" s="63">
        <v>168</v>
      </c>
      <c r="L50" s="64">
        <v>165</v>
      </c>
      <c r="M50" s="64">
        <v>165</v>
      </c>
      <c r="N50" s="64">
        <v>165</v>
      </c>
      <c r="O50" s="65">
        <v>170</v>
      </c>
      <c r="P50" s="48"/>
      <c r="Q50" s="48"/>
      <c r="R50" s="48"/>
      <c r="S50" s="48"/>
      <c r="T50" s="48"/>
      <c r="U50" s="48"/>
    </row>
    <row r="51" spans="1:21" ht="30.75" customHeight="1" x14ac:dyDescent="0.15">
      <c r="A51" s="48"/>
      <c r="B51" s="1198"/>
      <c r="C51" s="1199"/>
      <c r="D51" s="66"/>
      <c r="E51" s="1188" t="s">
        <v>18</v>
      </c>
      <c r="F51" s="1188"/>
      <c r="G51" s="1188"/>
      <c r="H51" s="1188"/>
      <c r="I51" s="1188"/>
      <c r="J51" s="1189"/>
      <c r="K51" s="63" t="s">
        <v>491</v>
      </c>
      <c r="L51" s="64" t="s">
        <v>491</v>
      </c>
      <c r="M51" s="64" t="s">
        <v>491</v>
      </c>
      <c r="N51" s="64" t="s">
        <v>491</v>
      </c>
      <c r="O51" s="65" t="s">
        <v>491</v>
      </c>
      <c r="P51" s="48"/>
      <c r="Q51" s="48"/>
      <c r="R51" s="48"/>
      <c r="S51" s="48"/>
      <c r="T51" s="48"/>
      <c r="U51" s="48"/>
    </row>
    <row r="52" spans="1:21" ht="30.75" customHeight="1" x14ac:dyDescent="0.15">
      <c r="A52" s="48"/>
      <c r="B52" s="1186" t="s">
        <v>19</v>
      </c>
      <c r="C52" s="1187"/>
      <c r="D52" s="66"/>
      <c r="E52" s="1188" t="s">
        <v>20</v>
      </c>
      <c r="F52" s="1188"/>
      <c r="G52" s="1188"/>
      <c r="H52" s="1188"/>
      <c r="I52" s="1188"/>
      <c r="J52" s="1189"/>
      <c r="K52" s="63">
        <v>1696</v>
      </c>
      <c r="L52" s="64">
        <v>1725</v>
      </c>
      <c r="M52" s="64">
        <v>1758</v>
      </c>
      <c r="N52" s="64">
        <v>1726</v>
      </c>
      <c r="O52" s="65">
        <v>1738</v>
      </c>
      <c r="P52" s="48"/>
      <c r="Q52" s="48"/>
      <c r="R52" s="48"/>
      <c r="S52" s="48"/>
      <c r="T52" s="48"/>
      <c r="U52" s="48"/>
    </row>
    <row r="53" spans="1:21" ht="30.75" customHeight="1" thickBot="1" x14ac:dyDescent="0.2">
      <c r="A53" s="48"/>
      <c r="B53" s="1190" t="s">
        <v>21</v>
      </c>
      <c r="C53" s="1191"/>
      <c r="D53" s="67"/>
      <c r="E53" s="1192" t="s">
        <v>22</v>
      </c>
      <c r="F53" s="1192"/>
      <c r="G53" s="1192"/>
      <c r="H53" s="1192"/>
      <c r="I53" s="1192"/>
      <c r="J53" s="1193"/>
      <c r="K53" s="68">
        <v>738</v>
      </c>
      <c r="L53" s="69">
        <v>699</v>
      </c>
      <c r="M53" s="69">
        <v>525</v>
      </c>
      <c r="N53" s="69">
        <v>519</v>
      </c>
      <c r="O53" s="70">
        <v>475</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55" zoomScaleNormal="55"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531</v>
      </c>
      <c r="J40" s="79" t="s">
        <v>532</v>
      </c>
      <c r="K40" s="79" t="s">
        <v>533</v>
      </c>
      <c r="L40" s="79" t="s">
        <v>534</v>
      </c>
      <c r="M40" s="80" t="s">
        <v>535</v>
      </c>
    </row>
    <row r="41" spans="2:13" ht="27.75" customHeight="1" x14ac:dyDescent="0.15">
      <c r="B41" s="1214" t="s">
        <v>24</v>
      </c>
      <c r="C41" s="1215"/>
      <c r="D41" s="81"/>
      <c r="E41" s="1216" t="s">
        <v>25</v>
      </c>
      <c r="F41" s="1216"/>
      <c r="G41" s="1216"/>
      <c r="H41" s="1217"/>
      <c r="I41" s="82">
        <v>13109</v>
      </c>
      <c r="J41" s="83">
        <v>13212</v>
      </c>
      <c r="K41" s="83">
        <v>13768</v>
      </c>
      <c r="L41" s="83">
        <v>14449</v>
      </c>
      <c r="M41" s="84">
        <v>14765</v>
      </c>
    </row>
    <row r="42" spans="2:13" ht="27.75" customHeight="1" x14ac:dyDescent="0.15">
      <c r="B42" s="1204"/>
      <c r="C42" s="1205"/>
      <c r="D42" s="85"/>
      <c r="E42" s="1208" t="s">
        <v>26</v>
      </c>
      <c r="F42" s="1208"/>
      <c r="G42" s="1208"/>
      <c r="H42" s="1209"/>
      <c r="I42" s="86">
        <v>14</v>
      </c>
      <c r="J42" s="87">
        <v>13</v>
      </c>
      <c r="K42" s="87">
        <v>11</v>
      </c>
      <c r="L42" s="87">
        <v>9</v>
      </c>
      <c r="M42" s="88">
        <v>8</v>
      </c>
    </row>
    <row r="43" spans="2:13" ht="27.75" customHeight="1" x14ac:dyDescent="0.15">
      <c r="B43" s="1204"/>
      <c r="C43" s="1205"/>
      <c r="D43" s="85"/>
      <c r="E43" s="1208" t="s">
        <v>27</v>
      </c>
      <c r="F43" s="1208"/>
      <c r="G43" s="1208"/>
      <c r="H43" s="1209"/>
      <c r="I43" s="86">
        <v>4591</v>
      </c>
      <c r="J43" s="87">
        <v>5610</v>
      </c>
      <c r="K43" s="87">
        <v>5575</v>
      </c>
      <c r="L43" s="87">
        <v>6063</v>
      </c>
      <c r="M43" s="88">
        <v>5988</v>
      </c>
    </row>
    <row r="44" spans="2:13" ht="27.75" customHeight="1" x14ac:dyDescent="0.15">
      <c r="B44" s="1204"/>
      <c r="C44" s="1205"/>
      <c r="D44" s="85"/>
      <c r="E44" s="1208" t="s">
        <v>28</v>
      </c>
      <c r="F44" s="1208"/>
      <c r="G44" s="1208"/>
      <c r="H44" s="1209"/>
      <c r="I44" s="86">
        <v>2869</v>
      </c>
      <c r="J44" s="87">
        <v>2088</v>
      </c>
      <c r="K44" s="87">
        <v>1591</v>
      </c>
      <c r="L44" s="87">
        <v>1251</v>
      </c>
      <c r="M44" s="88">
        <v>867</v>
      </c>
    </row>
    <row r="45" spans="2:13" ht="27.75" customHeight="1" x14ac:dyDescent="0.15">
      <c r="B45" s="1204"/>
      <c r="C45" s="1205"/>
      <c r="D45" s="85"/>
      <c r="E45" s="1208" t="s">
        <v>29</v>
      </c>
      <c r="F45" s="1208"/>
      <c r="G45" s="1208"/>
      <c r="H45" s="1209"/>
      <c r="I45" s="86">
        <v>493</v>
      </c>
      <c r="J45" s="87">
        <v>445</v>
      </c>
      <c r="K45" s="87">
        <v>12</v>
      </c>
      <c r="L45" s="87" t="s">
        <v>491</v>
      </c>
      <c r="M45" s="88" t="s">
        <v>491</v>
      </c>
    </row>
    <row r="46" spans="2:13" ht="27.75" customHeight="1" x14ac:dyDescent="0.15">
      <c r="B46" s="1204"/>
      <c r="C46" s="1205"/>
      <c r="D46" s="89"/>
      <c r="E46" s="1208" t="s">
        <v>30</v>
      </c>
      <c r="F46" s="1208"/>
      <c r="G46" s="1208"/>
      <c r="H46" s="1209"/>
      <c r="I46" s="86">
        <v>126</v>
      </c>
      <c r="J46" s="87">
        <v>220</v>
      </c>
      <c r="K46" s="87">
        <v>220</v>
      </c>
      <c r="L46" s="87">
        <v>249</v>
      </c>
      <c r="M46" s="88">
        <v>248</v>
      </c>
    </row>
    <row r="47" spans="2:13" ht="27.75" customHeight="1" x14ac:dyDescent="0.15">
      <c r="B47" s="1204"/>
      <c r="C47" s="1205"/>
      <c r="D47" s="90"/>
      <c r="E47" s="1218" t="s">
        <v>31</v>
      </c>
      <c r="F47" s="1219"/>
      <c r="G47" s="1219"/>
      <c r="H47" s="1220"/>
      <c r="I47" s="86" t="s">
        <v>491</v>
      </c>
      <c r="J47" s="87" t="s">
        <v>491</v>
      </c>
      <c r="K47" s="87" t="s">
        <v>491</v>
      </c>
      <c r="L47" s="87" t="s">
        <v>491</v>
      </c>
      <c r="M47" s="88" t="s">
        <v>491</v>
      </c>
    </row>
    <row r="48" spans="2:13" ht="27.75" customHeight="1" x14ac:dyDescent="0.15">
      <c r="B48" s="1204"/>
      <c r="C48" s="1205"/>
      <c r="D48" s="85"/>
      <c r="E48" s="1208" t="s">
        <v>32</v>
      </c>
      <c r="F48" s="1208"/>
      <c r="G48" s="1208"/>
      <c r="H48" s="1209"/>
      <c r="I48" s="86" t="s">
        <v>491</v>
      </c>
      <c r="J48" s="87" t="s">
        <v>491</v>
      </c>
      <c r="K48" s="87" t="s">
        <v>491</v>
      </c>
      <c r="L48" s="87" t="s">
        <v>491</v>
      </c>
      <c r="M48" s="88" t="s">
        <v>491</v>
      </c>
    </row>
    <row r="49" spans="2:13" ht="27.75" customHeight="1" x14ac:dyDescent="0.15">
      <c r="B49" s="1206"/>
      <c r="C49" s="1207"/>
      <c r="D49" s="85"/>
      <c r="E49" s="1208" t="s">
        <v>33</v>
      </c>
      <c r="F49" s="1208"/>
      <c r="G49" s="1208"/>
      <c r="H49" s="1209"/>
      <c r="I49" s="86" t="s">
        <v>491</v>
      </c>
      <c r="J49" s="87" t="s">
        <v>491</v>
      </c>
      <c r="K49" s="87" t="s">
        <v>491</v>
      </c>
      <c r="L49" s="87" t="s">
        <v>491</v>
      </c>
      <c r="M49" s="88" t="s">
        <v>491</v>
      </c>
    </row>
    <row r="50" spans="2:13" ht="27.75" customHeight="1" x14ac:dyDescent="0.15">
      <c r="B50" s="1202" t="s">
        <v>34</v>
      </c>
      <c r="C50" s="1203"/>
      <c r="D50" s="91"/>
      <c r="E50" s="1208" t="s">
        <v>35</v>
      </c>
      <c r="F50" s="1208"/>
      <c r="G50" s="1208"/>
      <c r="H50" s="1209"/>
      <c r="I50" s="86">
        <v>5136</v>
      </c>
      <c r="J50" s="87">
        <v>5334</v>
      </c>
      <c r="K50" s="87">
        <v>5251</v>
      </c>
      <c r="L50" s="87">
        <v>5612</v>
      </c>
      <c r="M50" s="88">
        <v>6093</v>
      </c>
    </row>
    <row r="51" spans="2:13" ht="27.75" customHeight="1" x14ac:dyDescent="0.15">
      <c r="B51" s="1204"/>
      <c r="C51" s="1205"/>
      <c r="D51" s="85"/>
      <c r="E51" s="1208" t="s">
        <v>36</v>
      </c>
      <c r="F51" s="1208"/>
      <c r="G51" s="1208"/>
      <c r="H51" s="1209"/>
      <c r="I51" s="86">
        <v>920</v>
      </c>
      <c r="J51" s="87">
        <v>873</v>
      </c>
      <c r="K51" s="87">
        <v>831</v>
      </c>
      <c r="L51" s="87">
        <v>792</v>
      </c>
      <c r="M51" s="88">
        <v>746</v>
      </c>
    </row>
    <row r="52" spans="2:13" ht="27.75" customHeight="1" x14ac:dyDescent="0.15">
      <c r="B52" s="1206"/>
      <c r="C52" s="1207"/>
      <c r="D52" s="85"/>
      <c r="E52" s="1208" t="s">
        <v>37</v>
      </c>
      <c r="F52" s="1208"/>
      <c r="G52" s="1208"/>
      <c r="H52" s="1209"/>
      <c r="I52" s="86">
        <v>18476</v>
      </c>
      <c r="J52" s="87">
        <v>18280</v>
      </c>
      <c r="K52" s="87">
        <v>18324</v>
      </c>
      <c r="L52" s="87">
        <v>18249</v>
      </c>
      <c r="M52" s="88">
        <v>18240</v>
      </c>
    </row>
    <row r="53" spans="2:13" ht="27.75" customHeight="1" thickBot="1" x14ac:dyDescent="0.2">
      <c r="B53" s="1210" t="s">
        <v>21</v>
      </c>
      <c r="C53" s="1211"/>
      <c r="D53" s="92"/>
      <c r="E53" s="1212" t="s">
        <v>38</v>
      </c>
      <c r="F53" s="1212"/>
      <c r="G53" s="1212"/>
      <c r="H53" s="1213"/>
      <c r="I53" s="93">
        <v>-3331</v>
      </c>
      <c r="J53" s="94">
        <v>-2900</v>
      </c>
      <c r="K53" s="94">
        <v>-3228</v>
      </c>
      <c r="L53" s="94">
        <v>-2634</v>
      </c>
      <c r="M53" s="95">
        <v>-3202</v>
      </c>
    </row>
    <row r="54" spans="2:13" ht="27.75" customHeight="1" x14ac:dyDescent="0.15">
      <c r="B54" s="96" t="s">
        <v>39</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85" zoomScaleNormal="85" zoomScaleSheetLayoutView="55" workbookViewId="0">
      <selection activeCell="F72" sqref="F72"/>
    </sheetView>
  </sheetViews>
  <sheetFormatPr defaultColWidth="0" defaultRowHeight="13.5" customHeight="1" zeroHeight="1" x14ac:dyDescent="0.15"/>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x14ac:dyDescent="0.15">
      <c r="A1" s="344"/>
      <c r="B1" s="345"/>
      <c r="P1" s="246"/>
      <c r="Q1" s="246"/>
    </row>
    <row r="2" spans="1:51" ht="25.5" x14ac:dyDescent="0.25">
      <c r="A2" s="344"/>
      <c r="C2" s="346"/>
      <c r="P2" s="246"/>
      <c r="Q2" s="246"/>
    </row>
    <row r="3" spans="1:51" ht="25.5" x14ac:dyDescent="0.25">
      <c r="A3" s="344"/>
      <c r="C3" s="346"/>
      <c r="P3" s="246"/>
      <c r="Q3" s="246"/>
    </row>
    <row r="4" spans="1:51" s="347" customFormat="1" x14ac:dyDescent="0.15">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x14ac:dyDescent="0.15">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x14ac:dyDescent="0.15">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x14ac:dyDescent="0.15">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x14ac:dyDescent="0.15">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x14ac:dyDescent="0.15">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x14ac:dyDescent="0.15">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582</v>
      </c>
    </row>
    <row r="11" spans="1:51" s="347" customFormat="1" x14ac:dyDescent="0.15">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x14ac:dyDescent="0.15">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582</v>
      </c>
    </row>
    <row r="13" spans="1:51" s="347" customFormat="1" x14ac:dyDescent="0.15">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x14ac:dyDescent="0.15">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x14ac:dyDescent="0.15">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x14ac:dyDescent="0.15">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x14ac:dyDescent="0.15">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x14ac:dyDescent="0.15">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x14ac:dyDescent="0.15">
      <c r="P19" s="246"/>
      <c r="Q19" s="246"/>
    </row>
    <row r="20" spans="1:259" x14ac:dyDescent="0.15">
      <c r="P20" s="246"/>
      <c r="Q20" s="246"/>
    </row>
    <row r="21" spans="1:259" ht="17.25" x14ac:dyDescent="0.15">
      <c r="B21" s="348"/>
      <c r="C21" s="248"/>
      <c r="D21" s="248"/>
      <c r="E21" s="248"/>
      <c r="F21" s="248"/>
      <c r="G21" s="248"/>
      <c r="H21" s="248"/>
      <c r="I21" s="248"/>
      <c r="J21" s="248"/>
      <c r="K21" s="248"/>
      <c r="L21" s="248"/>
      <c r="M21" s="248"/>
      <c r="N21" s="349"/>
      <c r="O21" s="248"/>
      <c r="P21" s="249"/>
      <c r="Q21" s="246"/>
      <c r="IY21" s="350"/>
    </row>
    <row r="22" spans="1:259" ht="17.25" x14ac:dyDescent="0.15">
      <c r="B22" s="250"/>
      <c r="IY22" s="351"/>
    </row>
    <row r="23" spans="1:259" x14ac:dyDescent="0.15">
      <c r="B23" s="250"/>
    </row>
    <row r="24" spans="1:259" x14ac:dyDescent="0.15">
      <c r="B24" s="250"/>
    </row>
    <row r="25" spans="1:259" x14ac:dyDescent="0.15">
      <c r="B25" s="250"/>
    </row>
    <row r="26" spans="1:259" x14ac:dyDescent="0.15">
      <c r="B26" s="250"/>
    </row>
    <row r="27" spans="1:259" x14ac:dyDescent="0.15">
      <c r="B27" s="250"/>
    </row>
    <row r="28" spans="1:259" x14ac:dyDescent="0.15">
      <c r="B28" s="250"/>
    </row>
    <row r="29" spans="1:259" x14ac:dyDescent="0.15">
      <c r="B29" s="250"/>
    </row>
    <row r="30" spans="1:259" x14ac:dyDescent="0.15">
      <c r="B30" s="250"/>
    </row>
    <row r="31" spans="1:259" x14ac:dyDescent="0.15">
      <c r="B31" s="250"/>
    </row>
    <row r="32" spans="1:259" x14ac:dyDescent="0.15">
      <c r="B32" s="250"/>
    </row>
    <row r="33" spans="2:17" x14ac:dyDescent="0.15">
      <c r="B33" s="250"/>
    </row>
    <row r="34" spans="2:17" x14ac:dyDescent="0.15">
      <c r="B34" s="250"/>
    </row>
    <row r="35" spans="2:17" x14ac:dyDescent="0.15">
      <c r="B35" s="250"/>
    </row>
    <row r="36" spans="2:17" x14ac:dyDescent="0.15">
      <c r="B36" s="250"/>
    </row>
    <row r="37" spans="2:17" x14ac:dyDescent="0.15">
      <c r="B37" s="250"/>
    </row>
    <row r="38" spans="2:17" x14ac:dyDescent="0.15">
      <c r="B38" s="250"/>
    </row>
    <row r="39" spans="2:17" x14ac:dyDescent="0.15">
      <c r="B39" s="342"/>
      <c r="C39" s="308"/>
      <c r="D39" s="308"/>
      <c r="E39" s="308"/>
      <c r="F39" s="308"/>
      <c r="G39" s="308"/>
      <c r="H39" s="308"/>
      <c r="I39" s="308"/>
      <c r="J39" s="308"/>
      <c r="K39" s="308"/>
      <c r="L39" s="308"/>
      <c r="M39" s="308"/>
      <c r="N39" s="308"/>
      <c r="O39" s="308"/>
      <c r="P39" s="343"/>
    </row>
    <row r="40" spans="2:17" x14ac:dyDescent="0.15">
      <c r="B40" s="352"/>
      <c r="C40" s="246"/>
      <c r="D40" s="246"/>
      <c r="E40" s="246"/>
      <c r="F40" s="246"/>
      <c r="G40" s="246"/>
      <c r="H40" s="246"/>
      <c r="I40" s="246"/>
      <c r="J40" s="246"/>
      <c r="K40" s="246"/>
      <c r="L40" s="246"/>
      <c r="M40" s="246"/>
      <c r="N40" s="246"/>
      <c r="O40" s="246"/>
      <c r="P40" s="352"/>
      <c r="Q40" s="246"/>
    </row>
    <row r="41" spans="2:17" ht="17.25" x14ac:dyDescent="0.15">
      <c r="B41" s="247" t="s">
        <v>583</v>
      </c>
      <c r="C41" s="248"/>
      <c r="D41" s="248"/>
      <c r="E41" s="248"/>
      <c r="F41" s="248"/>
      <c r="G41" s="248"/>
      <c r="H41" s="248"/>
      <c r="I41" s="248"/>
      <c r="J41" s="248"/>
      <c r="K41" s="248"/>
      <c r="L41" s="248"/>
      <c r="M41" s="248"/>
      <c r="N41" s="248"/>
      <c r="O41" s="248"/>
      <c r="P41" s="249"/>
    </row>
    <row r="42" spans="2:17" x14ac:dyDescent="0.15">
      <c r="B42" s="250"/>
      <c r="C42" s="246"/>
      <c r="D42" s="246"/>
      <c r="E42" s="246"/>
      <c r="F42" s="246"/>
      <c r="G42" s="353" t="s">
        <v>584</v>
      </c>
      <c r="I42" s="354"/>
      <c r="J42" s="354"/>
      <c r="K42" s="354"/>
      <c r="L42" s="246"/>
      <c r="M42" s="246"/>
      <c r="N42" s="246"/>
      <c r="O42" s="246"/>
    </row>
    <row r="43" spans="2:17" x14ac:dyDescent="0.15">
      <c r="B43" s="250"/>
      <c r="C43" s="246"/>
      <c r="D43" s="246"/>
      <c r="E43" s="246"/>
      <c r="F43" s="246"/>
      <c r="G43" s="1235" t="s">
        <v>593</v>
      </c>
      <c r="H43" s="1236"/>
      <c r="I43" s="1236"/>
      <c r="J43" s="1236"/>
      <c r="K43" s="1236"/>
      <c r="L43" s="1236"/>
      <c r="M43" s="1236"/>
      <c r="N43" s="1236"/>
      <c r="O43" s="1237"/>
    </row>
    <row r="44" spans="2:17" x14ac:dyDescent="0.15">
      <c r="B44" s="250"/>
      <c r="C44" s="246"/>
      <c r="D44" s="246"/>
      <c r="E44" s="246"/>
      <c r="F44" s="246"/>
      <c r="G44" s="1238"/>
      <c r="H44" s="1239"/>
      <c r="I44" s="1239"/>
      <c r="J44" s="1239"/>
      <c r="K44" s="1239"/>
      <c r="L44" s="1239"/>
      <c r="M44" s="1239"/>
      <c r="N44" s="1239"/>
      <c r="O44" s="1240"/>
    </row>
    <row r="45" spans="2:17" x14ac:dyDescent="0.15">
      <c r="B45" s="250"/>
      <c r="C45" s="246"/>
      <c r="D45" s="246"/>
      <c r="E45" s="246"/>
      <c r="F45" s="246"/>
      <c r="G45" s="1238"/>
      <c r="H45" s="1239"/>
      <c r="I45" s="1239"/>
      <c r="J45" s="1239"/>
      <c r="K45" s="1239"/>
      <c r="L45" s="1239"/>
      <c r="M45" s="1239"/>
      <c r="N45" s="1239"/>
      <c r="O45" s="1240"/>
    </row>
    <row r="46" spans="2:17" x14ac:dyDescent="0.15">
      <c r="B46" s="250"/>
      <c r="C46" s="246"/>
      <c r="D46" s="246"/>
      <c r="E46" s="246"/>
      <c r="F46" s="246"/>
      <c r="G46" s="1238"/>
      <c r="H46" s="1239"/>
      <c r="I46" s="1239"/>
      <c r="J46" s="1239"/>
      <c r="K46" s="1239"/>
      <c r="L46" s="1239"/>
      <c r="M46" s="1239"/>
      <c r="N46" s="1239"/>
      <c r="O46" s="1240"/>
    </row>
    <row r="47" spans="2:17" x14ac:dyDescent="0.15">
      <c r="B47" s="250"/>
      <c r="C47" s="246"/>
      <c r="D47" s="246"/>
      <c r="E47" s="246"/>
      <c r="F47" s="246"/>
      <c r="G47" s="1241"/>
      <c r="H47" s="1242"/>
      <c r="I47" s="1242"/>
      <c r="J47" s="1242"/>
      <c r="K47" s="1242"/>
      <c r="L47" s="1242"/>
      <c r="M47" s="1242"/>
      <c r="N47" s="1242"/>
      <c r="O47" s="1243"/>
    </row>
    <row r="48" spans="2:17" x14ac:dyDescent="0.15">
      <c r="B48" s="250"/>
      <c r="C48" s="246"/>
      <c r="D48" s="246"/>
      <c r="E48" s="246"/>
      <c r="F48" s="246"/>
      <c r="G48" s="246"/>
      <c r="H48" s="355"/>
      <c r="I48" s="355"/>
      <c r="J48" s="355"/>
    </row>
    <row r="49" spans="1:17" x14ac:dyDescent="0.15">
      <c r="B49" s="250"/>
      <c r="C49" s="246"/>
      <c r="D49" s="246"/>
      <c r="E49" s="246"/>
      <c r="F49" s="246"/>
      <c r="G49" s="245" t="s">
        <v>585</v>
      </c>
    </row>
    <row r="50" spans="1:17" x14ac:dyDescent="0.15">
      <c r="B50" s="250"/>
      <c r="C50" s="246"/>
      <c r="D50" s="246"/>
      <c r="E50" s="246"/>
      <c r="F50" s="246"/>
      <c r="G50" s="1244"/>
      <c r="H50" s="1245"/>
      <c r="I50" s="1245"/>
      <c r="J50" s="1246"/>
      <c r="K50" s="356" t="s">
        <v>531</v>
      </c>
      <c r="L50" s="356" t="s">
        <v>532</v>
      </c>
      <c r="M50" s="356" t="s">
        <v>533</v>
      </c>
      <c r="N50" s="356" t="s">
        <v>534</v>
      </c>
      <c r="O50" s="356" t="s">
        <v>535</v>
      </c>
    </row>
    <row r="51" spans="1:17" x14ac:dyDescent="0.15">
      <c r="B51" s="250"/>
      <c r="C51" s="246"/>
      <c r="D51" s="246"/>
      <c r="E51" s="246"/>
      <c r="F51" s="246"/>
      <c r="G51" s="1247" t="s">
        <v>586</v>
      </c>
      <c r="H51" s="1248"/>
      <c r="I51" s="1253" t="s">
        <v>587</v>
      </c>
      <c r="J51" s="1253"/>
      <c r="K51" s="1256"/>
      <c r="L51" s="1256"/>
      <c r="M51" s="1256"/>
      <c r="N51" s="1221"/>
      <c r="O51" s="1221"/>
    </row>
    <row r="52" spans="1:17" x14ac:dyDescent="0.15">
      <c r="B52" s="250"/>
      <c r="C52" s="246"/>
      <c r="D52" s="246"/>
      <c r="E52" s="246"/>
      <c r="F52" s="246"/>
      <c r="G52" s="1249"/>
      <c r="H52" s="1250"/>
      <c r="I52" s="1254"/>
      <c r="J52" s="1254"/>
      <c r="K52" s="1221"/>
      <c r="L52" s="1221"/>
      <c r="M52" s="1221"/>
      <c r="N52" s="1221"/>
      <c r="O52" s="1221"/>
    </row>
    <row r="53" spans="1:17" x14ac:dyDescent="0.15">
      <c r="A53" s="357"/>
      <c r="B53" s="250"/>
      <c r="C53" s="246"/>
      <c r="D53" s="246"/>
      <c r="E53" s="246"/>
      <c r="F53" s="246"/>
      <c r="G53" s="1249"/>
      <c r="H53" s="1250"/>
      <c r="I53" s="1233" t="s">
        <v>588</v>
      </c>
      <c r="J53" s="1233"/>
      <c r="K53" s="1255"/>
      <c r="L53" s="1255"/>
      <c r="M53" s="1255"/>
      <c r="N53" s="1225">
        <v>48.8</v>
      </c>
      <c r="O53" s="1225">
        <v>49.2</v>
      </c>
    </row>
    <row r="54" spans="1:17" x14ac:dyDescent="0.15">
      <c r="A54" s="357"/>
      <c r="B54" s="250"/>
      <c r="C54" s="246"/>
      <c r="D54" s="246"/>
      <c r="E54" s="246"/>
      <c r="F54" s="246"/>
      <c r="G54" s="1251"/>
      <c r="H54" s="1252"/>
      <c r="I54" s="1233"/>
      <c r="J54" s="1233"/>
      <c r="K54" s="1226"/>
      <c r="L54" s="1226"/>
      <c r="M54" s="1226"/>
      <c r="N54" s="1226"/>
      <c r="O54" s="1226"/>
    </row>
    <row r="55" spans="1:17" x14ac:dyDescent="0.15">
      <c r="A55" s="357"/>
      <c r="B55" s="250"/>
      <c r="C55" s="246"/>
      <c r="D55" s="246"/>
      <c r="E55" s="246"/>
      <c r="F55" s="246"/>
      <c r="G55" s="1227" t="s">
        <v>589</v>
      </c>
      <c r="H55" s="1228"/>
      <c r="I55" s="1233" t="s">
        <v>587</v>
      </c>
      <c r="J55" s="1233"/>
      <c r="K55" s="1256"/>
      <c r="L55" s="1256"/>
      <c r="M55" s="1256"/>
      <c r="N55" s="1221">
        <v>33.6</v>
      </c>
      <c r="O55" s="1221">
        <v>35.299999999999997</v>
      </c>
    </row>
    <row r="56" spans="1:17" x14ac:dyDescent="0.15">
      <c r="A56" s="357"/>
      <c r="B56" s="250"/>
      <c r="C56" s="246"/>
      <c r="D56" s="246"/>
      <c r="E56" s="246"/>
      <c r="F56" s="246"/>
      <c r="G56" s="1229"/>
      <c r="H56" s="1230"/>
      <c r="I56" s="1233"/>
      <c r="J56" s="1233"/>
      <c r="K56" s="1221"/>
      <c r="L56" s="1221"/>
      <c r="M56" s="1221"/>
      <c r="N56" s="1221"/>
      <c r="O56" s="1221"/>
    </row>
    <row r="57" spans="1:17" s="357" customFormat="1" x14ac:dyDescent="0.15">
      <c r="B57" s="358"/>
      <c r="C57" s="354"/>
      <c r="D57" s="354"/>
      <c r="E57" s="354"/>
      <c r="F57" s="354"/>
      <c r="G57" s="1229"/>
      <c r="H57" s="1230"/>
      <c r="I57" s="1223" t="s">
        <v>594</v>
      </c>
      <c r="J57" s="1223"/>
      <c r="K57" s="1255"/>
      <c r="L57" s="1255"/>
      <c r="M57" s="1255"/>
      <c r="N57" s="1225">
        <v>56.8</v>
      </c>
      <c r="O57" s="1225">
        <v>52.3</v>
      </c>
      <c r="P57" s="359"/>
      <c r="Q57" s="358"/>
    </row>
    <row r="58" spans="1:17" s="357" customFormat="1" x14ac:dyDescent="0.15">
      <c r="A58" s="245"/>
      <c r="B58" s="358"/>
      <c r="C58" s="354"/>
      <c r="D58" s="354"/>
      <c r="E58" s="354"/>
      <c r="F58" s="354"/>
      <c r="G58" s="1231"/>
      <c r="H58" s="1232"/>
      <c r="I58" s="1223"/>
      <c r="J58" s="1223"/>
      <c r="K58" s="1226"/>
      <c r="L58" s="1226"/>
      <c r="M58" s="1226"/>
      <c r="N58" s="1226"/>
      <c r="O58" s="1226"/>
      <c r="P58" s="359"/>
      <c r="Q58" s="358"/>
    </row>
    <row r="59" spans="1:17" s="357" customFormat="1" x14ac:dyDescent="0.15">
      <c r="A59" s="245"/>
      <c r="B59" s="358"/>
      <c r="C59" s="354"/>
      <c r="D59" s="354"/>
      <c r="E59" s="354"/>
      <c r="F59" s="354"/>
      <c r="G59" s="354"/>
      <c r="H59" s="354"/>
      <c r="I59" s="354"/>
      <c r="J59" s="354"/>
      <c r="K59" s="360"/>
      <c r="L59" s="360"/>
      <c r="M59" s="360"/>
      <c r="N59" s="360"/>
      <c r="O59" s="360"/>
      <c r="P59" s="359"/>
      <c r="Q59" s="358"/>
    </row>
    <row r="60" spans="1:17" s="357" customFormat="1" x14ac:dyDescent="0.15">
      <c r="A60" s="245"/>
      <c r="B60" s="358"/>
      <c r="C60" s="354"/>
      <c r="D60" s="354"/>
      <c r="E60" s="354"/>
      <c r="F60" s="354"/>
      <c r="G60" s="354"/>
      <c r="H60" s="354"/>
      <c r="I60" s="354"/>
      <c r="J60" s="354"/>
      <c r="K60" s="360"/>
      <c r="L60" s="360"/>
      <c r="M60" s="360"/>
      <c r="N60" s="360"/>
      <c r="O60" s="360"/>
      <c r="P60" s="359"/>
      <c r="Q60" s="358"/>
    </row>
    <row r="61" spans="1:17" s="357" customFormat="1" x14ac:dyDescent="0.15">
      <c r="A61" s="245"/>
      <c r="B61" s="361"/>
      <c r="C61" s="362"/>
      <c r="D61" s="362"/>
      <c r="E61" s="362"/>
      <c r="F61" s="362"/>
      <c r="G61" s="362"/>
      <c r="H61" s="362"/>
      <c r="I61" s="362"/>
      <c r="J61" s="362"/>
      <c r="K61" s="362"/>
      <c r="L61" s="362"/>
      <c r="M61" s="363"/>
      <c r="N61" s="363"/>
      <c r="O61" s="363"/>
      <c r="P61" s="364"/>
      <c r="Q61" s="358"/>
    </row>
    <row r="62" spans="1:17" x14ac:dyDescent="0.15">
      <c r="B62" s="352"/>
      <c r="C62" s="352"/>
      <c r="D62" s="352"/>
      <c r="E62" s="352"/>
      <c r="F62" s="352"/>
      <c r="G62" s="352"/>
      <c r="H62" s="352"/>
      <c r="I62" s="352"/>
      <c r="J62" s="352"/>
      <c r="K62" s="352"/>
      <c r="L62" s="352"/>
      <c r="M62" s="352"/>
      <c r="N62" s="352"/>
      <c r="O62" s="352"/>
      <c r="P62" s="352"/>
      <c r="Q62" s="246"/>
    </row>
    <row r="63" spans="1:17" ht="17.25" x14ac:dyDescent="0.15">
      <c r="B63" s="309" t="s">
        <v>590</v>
      </c>
      <c r="C63" s="246"/>
      <c r="D63" s="246"/>
      <c r="E63" s="246"/>
      <c r="F63" s="246"/>
      <c r="G63" s="246"/>
      <c r="H63" s="246"/>
      <c r="I63" s="246"/>
      <c r="J63" s="246"/>
      <c r="K63" s="246"/>
      <c r="L63" s="246"/>
      <c r="M63" s="246"/>
      <c r="N63" s="246"/>
      <c r="O63" s="246"/>
    </row>
    <row r="64" spans="1:17" x14ac:dyDescent="0.15">
      <c r="B64" s="250"/>
      <c r="C64" s="246"/>
      <c r="D64" s="246"/>
      <c r="E64" s="246"/>
      <c r="F64" s="246"/>
      <c r="G64" s="353" t="s">
        <v>584</v>
      </c>
      <c r="I64" s="354"/>
      <c r="J64" s="354"/>
      <c r="K64" s="354"/>
      <c r="L64" s="246"/>
      <c r="M64" s="246"/>
      <c r="N64" s="246"/>
      <c r="O64" s="246"/>
    </row>
    <row r="65" spans="2:30" x14ac:dyDescent="0.15">
      <c r="B65" s="250"/>
      <c r="C65" s="246"/>
      <c r="D65" s="246"/>
      <c r="E65" s="246"/>
      <c r="F65" s="246"/>
      <c r="G65" s="1235" t="s">
        <v>595</v>
      </c>
      <c r="H65" s="1236"/>
      <c r="I65" s="1236"/>
      <c r="J65" s="1236"/>
      <c r="K65" s="1236"/>
      <c r="L65" s="1236"/>
      <c r="M65" s="1236"/>
      <c r="N65" s="1236"/>
      <c r="O65" s="1237"/>
    </row>
    <row r="66" spans="2:30" x14ac:dyDescent="0.15">
      <c r="B66" s="250"/>
      <c r="C66" s="246"/>
      <c r="D66" s="246"/>
      <c r="E66" s="246"/>
      <c r="F66" s="246"/>
      <c r="G66" s="1238"/>
      <c r="H66" s="1239"/>
      <c r="I66" s="1239"/>
      <c r="J66" s="1239"/>
      <c r="K66" s="1239"/>
      <c r="L66" s="1239"/>
      <c r="M66" s="1239"/>
      <c r="N66" s="1239"/>
      <c r="O66" s="1240"/>
    </row>
    <row r="67" spans="2:30" x14ac:dyDescent="0.15">
      <c r="B67" s="250"/>
      <c r="C67" s="246"/>
      <c r="D67" s="246"/>
      <c r="E67" s="246"/>
      <c r="F67" s="246"/>
      <c r="G67" s="1238"/>
      <c r="H67" s="1239"/>
      <c r="I67" s="1239"/>
      <c r="J67" s="1239"/>
      <c r="K67" s="1239"/>
      <c r="L67" s="1239"/>
      <c r="M67" s="1239"/>
      <c r="N67" s="1239"/>
      <c r="O67" s="1240"/>
    </row>
    <row r="68" spans="2:30" x14ac:dyDescent="0.15">
      <c r="B68" s="250"/>
      <c r="C68" s="246"/>
      <c r="D68" s="246"/>
      <c r="E68" s="246"/>
      <c r="F68" s="246"/>
      <c r="G68" s="1238"/>
      <c r="H68" s="1239"/>
      <c r="I68" s="1239"/>
      <c r="J68" s="1239"/>
      <c r="K68" s="1239"/>
      <c r="L68" s="1239"/>
      <c r="M68" s="1239"/>
      <c r="N68" s="1239"/>
      <c r="O68" s="1240"/>
    </row>
    <row r="69" spans="2:30" x14ac:dyDescent="0.15">
      <c r="B69" s="250"/>
      <c r="C69" s="246"/>
      <c r="D69" s="246"/>
      <c r="E69" s="246"/>
      <c r="F69" s="246"/>
      <c r="G69" s="1241"/>
      <c r="H69" s="1242"/>
      <c r="I69" s="1242"/>
      <c r="J69" s="1242"/>
      <c r="K69" s="1242"/>
      <c r="L69" s="1242"/>
      <c r="M69" s="1242"/>
      <c r="N69" s="1242"/>
      <c r="O69" s="1243"/>
    </row>
    <row r="70" spans="2:30" x14ac:dyDescent="0.15">
      <c r="B70" s="250"/>
      <c r="C70" s="246"/>
      <c r="D70" s="246"/>
      <c r="E70" s="246"/>
      <c r="F70" s="246"/>
      <c r="G70" s="246"/>
      <c r="H70" s="365"/>
      <c r="I70" s="365"/>
      <c r="J70" s="366"/>
      <c r="K70" s="366"/>
      <c r="L70" s="367"/>
      <c r="M70" s="366"/>
      <c r="N70" s="367"/>
      <c r="O70" s="368"/>
    </row>
    <row r="71" spans="2:30" x14ac:dyDescent="0.15">
      <c r="B71" s="250"/>
      <c r="C71" s="246"/>
      <c r="D71" s="246"/>
      <c r="E71" s="246"/>
      <c r="F71" s="246"/>
      <c r="G71" s="369" t="s">
        <v>591</v>
      </c>
      <c r="I71" s="370"/>
      <c r="J71" s="366"/>
      <c r="K71" s="366"/>
      <c r="L71" s="367"/>
      <c r="M71" s="366"/>
      <c r="N71" s="367"/>
      <c r="O71" s="368"/>
    </row>
    <row r="72" spans="2:30" x14ac:dyDescent="0.15">
      <c r="B72" s="250"/>
      <c r="C72" s="246"/>
      <c r="D72" s="246"/>
      <c r="E72" s="246"/>
      <c r="F72" s="246"/>
      <c r="G72" s="1244"/>
      <c r="H72" s="1245"/>
      <c r="I72" s="1245"/>
      <c r="J72" s="1246"/>
      <c r="K72" s="356" t="s">
        <v>531</v>
      </c>
      <c r="L72" s="356" t="s">
        <v>532</v>
      </c>
      <c r="M72" s="356" t="s">
        <v>533</v>
      </c>
      <c r="N72" s="356" t="s">
        <v>534</v>
      </c>
      <c r="O72" s="356" t="s">
        <v>535</v>
      </c>
    </row>
    <row r="73" spans="2:30" x14ac:dyDescent="0.15">
      <c r="B73" s="250"/>
      <c r="C73" s="246"/>
      <c r="D73" s="246"/>
      <c r="E73" s="246"/>
      <c r="F73" s="246"/>
      <c r="G73" s="1247" t="s">
        <v>586</v>
      </c>
      <c r="H73" s="1248"/>
      <c r="I73" s="1253" t="s">
        <v>587</v>
      </c>
      <c r="J73" s="1253"/>
      <c r="K73" s="1234"/>
      <c r="L73" s="1234"/>
      <c r="M73" s="1221"/>
      <c r="N73" s="1221"/>
      <c r="O73" s="1221"/>
      <c r="S73" s="245">
        <v>9.9</v>
      </c>
    </row>
    <row r="74" spans="2:30" x14ac:dyDescent="0.15">
      <c r="B74" s="250"/>
      <c r="C74" s="246"/>
      <c r="D74" s="246"/>
      <c r="E74" s="246"/>
      <c r="F74" s="246"/>
      <c r="G74" s="1249"/>
      <c r="H74" s="1250"/>
      <c r="I74" s="1254"/>
      <c r="J74" s="1254"/>
      <c r="K74" s="1234"/>
      <c r="L74" s="1234"/>
      <c r="M74" s="1221"/>
      <c r="N74" s="1221"/>
      <c r="O74" s="1221"/>
    </row>
    <row r="75" spans="2:30" x14ac:dyDescent="0.15">
      <c r="B75" s="250"/>
      <c r="C75" s="246"/>
      <c r="D75" s="246"/>
      <c r="E75" s="246"/>
      <c r="F75" s="246"/>
      <c r="G75" s="1249"/>
      <c r="H75" s="1250"/>
      <c r="I75" s="1233" t="s">
        <v>592</v>
      </c>
      <c r="J75" s="1233"/>
      <c r="K75" s="1225">
        <v>9</v>
      </c>
      <c r="L75" s="1225">
        <v>8.5</v>
      </c>
      <c r="M75" s="1225">
        <v>6.6</v>
      </c>
      <c r="N75" s="1225">
        <v>5.9</v>
      </c>
      <c r="O75" s="1225">
        <v>5.0999999999999996</v>
      </c>
      <c r="U75" s="245">
        <v>81.2</v>
      </c>
      <c r="W75" s="245">
        <v>87.2</v>
      </c>
      <c r="Y75" s="245">
        <v>99.8</v>
      </c>
      <c r="AA75" s="245">
        <v>109.5</v>
      </c>
      <c r="AC75" s="245">
        <v>115.2</v>
      </c>
    </row>
    <row r="76" spans="2:30" x14ac:dyDescent="0.15">
      <c r="B76" s="250"/>
      <c r="C76" s="246"/>
      <c r="D76" s="246"/>
      <c r="E76" s="246"/>
      <c r="F76" s="246"/>
      <c r="G76" s="1251"/>
      <c r="H76" s="1252"/>
      <c r="I76" s="1233"/>
      <c r="J76" s="1233"/>
      <c r="K76" s="1226"/>
      <c r="L76" s="1226"/>
      <c r="M76" s="1226"/>
      <c r="N76" s="1226"/>
      <c r="O76" s="1226"/>
    </row>
    <row r="77" spans="2:30" x14ac:dyDescent="0.15">
      <c r="B77" s="250"/>
      <c r="C77" s="246"/>
      <c r="D77" s="246"/>
      <c r="E77" s="246"/>
      <c r="F77" s="246"/>
      <c r="G77" s="1227" t="s">
        <v>589</v>
      </c>
      <c r="H77" s="1228"/>
      <c r="I77" s="1233" t="s">
        <v>587</v>
      </c>
      <c r="J77" s="1233"/>
      <c r="K77" s="1234">
        <v>58.2</v>
      </c>
      <c r="L77" s="1234">
        <v>50.3</v>
      </c>
      <c r="M77" s="1221">
        <v>45.9</v>
      </c>
      <c r="N77" s="1221">
        <v>33.6</v>
      </c>
      <c r="O77" s="1221">
        <v>35.299999999999997</v>
      </c>
      <c r="R77" s="245">
        <v>12.3</v>
      </c>
      <c r="T77" s="245">
        <v>11.1</v>
      </c>
    </row>
    <row r="78" spans="2:30" x14ac:dyDescent="0.15">
      <c r="B78" s="250"/>
      <c r="C78" s="246"/>
      <c r="D78" s="246"/>
      <c r="E78" s="246"/>
      <c r="F78" s="246"/>
      <c r="G78" s="1229"/>
      <c r="H78" s="1230"/>
      <c r="I78" s="1233"/>
      <c r="J78" s="1233"/>
      <c r="K78" s="1234"/>
      <c r="L78" s="1234"/>
      <c r="M78" s="1221"/>
      <c r="N78" s="1221"/>
      <c r="O78" s="1221"/>
    </row>
    <row r="79" spans="2:30" x14ac:dyDescent="0.15">
      <c r="B79" s="250"/>
      <c r="C79" s="246"/>
      <c r="D79" s="246"/>
      <c r="E79" s="246"/>
      <c r="F79" s="246"/>
      <c r="G79" s="1229"/>
      <c r="H79" s="1230"/>
      <c r="I79" s="1222" t="s">
        <v>592</v>
      </c>
      <c r="J79" s="1223"/>
      <c r="K79" s="1224">
        <v>10.3</v>
      </c>
      <c r="L79" s="1224">
        <v>9.6</v>
      </c>
      <c r="M79" s="1224">
        <v>8.8000000000000007</v>
      </c>
      <c r="N79" s="1224">
        <v>7</v>
      </c>
      <c r="O79" s="1224">
        <v>6.9</v>
      </c>
      <c r="V79" s="245">
        <v>53.5</v>
      </c>
      <c r="X79" s="245">
        <v>48.2</v>
      </c>
      <c r="Z79" s="245">
        <v>34.200000000000003</v>
      </c>
      <c r="AB79" s="245">
        <v>30.3</v>
      </c>
      <c r="AD79" s="245">
        <v>28.9</v>
      </c>
    </row>
    <row r="80" spans="2:30" x14ac:dyDescent="0.15">
      <c r="B80" s="250"/>
      <c r="C80" s="246"/>
      <c r="D80" s="246"/>
      <c r="E80" s="246"/>
      <c r="F80" s="246"/>
      <c r="G80" s="1231"/>
      <c r="H80" s="1232"/>
      <c r="I80" s="1223"/>
      <c r="J80" s="1223"/>
      <c r="K80" s="1224"/>
      <c r="L80" s="1224"/>
      <c r="M80" s="1224"/>
      <c r="N80" s="1224"/>
      <c r="O80" s="1224"/>
    </row>
    <row r="81" spans="2:17" x14ac:dyDescent="0.15">
      <c r="B81" s="250"/>
      <c r="C81" s="246"/>
      <c r="D81" s="246"/>
      <c r="E81" s="246"/>
      <c r="F81" s="246"/>
      <c r="G81" s="246"/>
      <c r="H81" s="246"/>
      <c r="I81" s="246"/>
      <c r="J81" s="246"/>
      <c r="K81" s="371"/>
      <c r="L81" s="246"/>
      <c r="M81" s="246"/>
      <c r="N81" s="246"/>
      <c r="O81" s="246"/>
    </row>
    <row r="82" spans="2:17" ht="17.25" x14ac:dyDescent="0.15">
      <c r="B82" s="250"/>
      <c r="C82" s="246"/>
      <c r="D82" s="246"/>
      <c r="E82" s="246"/>
      <c r="F82" s="246"/>
      <c r="G82" s="246"/>
      <c r="H82" s="246"/>
      <c r="I82" s="246"/>
      <c r="J82" s="246"/>
      <c r="K82" s="372"/>
      <c r="L82" s="372"/>
      <c r="M82" s="372"/>
      <c r="N82" s="372"/>
      <c r="O82" s="372"/>
    </row>
    <row r="83" spans="2:17" x14ac:dyDescent="0.15">
      <c r="B83" s="342"/>
      <c r="C83" s="308"/>
      <c r="D83" s="308"/>
      <c r="E83" s="308"/>
      <c r="F83" s="308"/>
      <c r="G83" s="308"/>
      <c r="H83" s="308"/>
      <c r="I83" s="308"/>
      <c r="J83" s="308"/>
      <c r="K83" s="308"/>
      <c r="L83" s="308"/>
      <c r="M83" s="308"/>
      <c r="N83" s="308"/>
      <c r="O83" s="308"/>
      <c r="P83" s="343"/>
    </row>
    <row r="84" spans="2:17" x14ac:dyDescent="0.15">
      <c r="H84" s="246"/>
      <c r="I84" s="246"/>
      <c r="J84" s="246"/>
      <c r="K84" s="246"/>
      <c r="L84" s="246"/>
      <c r="M84" s="246"/>
      <c r="N84" s="246"/>
      <c r="O84" s="246"/>
      <c r="P84" s="246"/>
      <c r="Q84" s="246"/>
    </row>
    <row r="85" spans="2:17" x14ac:dyDescent="0.15">
      <c r="B85" s="246"/>
      <c r="C85" s="246"/>
      <c r="D85" s="246"/>
      <c r="E85" s="246"/>
      <c r="F85" s="246"/>
      <c r="G85" s="246"/>
      <c r="H85" s="246"/>
      <c r="I85" s="246"/>
      <c r="J85" s="246"/>
      <c r="K85" s="246"/>
      <c r="L85" s="246"/>
      <c r="M85" s="246"/>
      <c r="N85" s="246"/>
      <c r="O85" s="246"/>
      <c r="P85" s="246"/>
      <c r="Q85" s="246"/>
    </row>
    <row r="86" spans="2:17" hidden="1" x14ac:dyDescent="0.15">
      <c r="B86" s="246"/>
      <c r="C86" s="246"/>
      <c r="D86" s="246"/>
      <c r="E86" s="246"/>
      <c r="F86" s="246"/>
      <c r="G86" s="246"/>
      <c r="H86" s="246"/>
      <c r="I86" s="246"/>
      <c r="J86" s="246"/>
      <c r="K86" s="246"/>
      <c r="L86" s="246"/>
      <c r="M86" s="246"/>
      <c r="N86" s="246"/>
      <c r="O86" s="246"/>
      <c r="P86" s="246"/>
      <c r="Q86" s="246"/>
    </row>
    <row r="87" spans="2:17" hidden="1" x14ac:dyDescent="0.15">
      <c r="B87" s="246"/>
      <c r="C87" s="246"/>
      <c r="D87" s="246"/>
      <c r="E87" s="246"/>
      <c r="F87" s="246"/>
      <c r="G87" s="246"/>
      <c r="H87" s="246"/>
      <c r="I87" s="246"/>
      <c r="J87" s="246"/>
      <c r="K87" s="373"/>
      <c r="L87" s="246"/>
      <c r="M87" s="246"/>
      <c r="N87" s="246"/>
      <c r="O87" s="246"/>
      <c r="P87" s="246"/>
      <c r="Q87" s="246"/>
    </row>
    <row r="88" spans="2:17" hidden="1" x14ac:dyDescent="0.15">
      <c r="B88" s="246"/>
      <c r="C88" s="246"/>
      <c r="D88" s="246"/>
      <c r="E88" s="246"/>
      <c r="F88" s="246"/>
      <c r="G88" s="246"/>
      <c r="H88" s="246"/>
      <c r="I88" s="246"/>
      <c r="J88" s="246"/>
      <c r="K88" s="246"/>
      <c r="L88" s="246"/>
      <c r="M88" s="246"/>
      <c r="N88" s="246"/>
      <c r="O88" s="246"/>
      <c r="P88" s="246"/>
      <c r="Q88" s="246"/>
    </row>
    <row r="89" spans="2:17" hidden="1" x14ac:dyDescent="0.15">
      <c r="B89" s="246"/>
      <c r="C89" s="246"/>
      <c r="D89" s="246"/>
      <c r="E89" s="246"/>
      <c r="F89" s="246"/>
      <c r="G89" s="246"/>
      <c r="H89" s="246"/>
      <c r="I89" s="246"/>
      <c r="J89" s="246"/>
      <c r="K89" s="246"/>
      <c r="L89" s="246"/>
      <c r="M89" s="246"/>
      <c r="N89" s="246"/>
      <c r="O89" s="246"/>
      <c r="P89" s="246"/>
      <c r="Q89" s="246"/>
    </row>
    <row r="90" spans="2:17" hidden="1" x14ac:dyDescent="0.15">
      <c r="B90" s="246"/>
      <c r="C90" s="246"/>
      <c r="D90" s="246"/>
      <c r="E90" s="246"/>
      <c r="F90" s="246"/>
      <c r="G90" s="246"/>
      <c r="H90" s="246"/>
      <c r="I90" s="246"/>
      <c r="J90" s="246"/>
      <c r="K90" s="246"/>
      <c r="L90" s="246"/>
      <c r="M90" s="246"/>
      <c r="N90" s="246"/>
      <c r="O90" s="246"/>
      <c r="P90" s="246"/>
      <c r="Q90" s="246"/>
    </row>
    <row r="91" spans="2:17" hidden="1" x14ac:dyDescent="0.15">
      <c r="B91" s="246"/>
      <c r="C91" s="246"/>
      <c r="D91" s="246"/>
      <c r="E91" s="246"/>
      <c r="F91" s="246"/>
      <c r="G91" s="246"/>
      <c r="H91" s="246"/>
      <c r="I91" s="246"/>
      <c r="J91" s="246"/>
      <c r="K91" s="246"/>
      <c r="L91" s="246"/>
      <c r="M91" s="246"/>
      <c r="N91" s="246"/>
      <c r="O91" s="246"/>
      <c r="P91" s="246"/>
      <c r="Q91" s="246"/>
    </row>
    <row r="92" spans="2:17" ht="13.5" hidden="1" customHeight="1" x14ac:dyDescent="0.15">
      <c r="B92" s="246"/>
      <c r="C92" s="246"/>
      <c r="D92" s="246"/>
      <c r="E92" s="246"/>
      <c r="F92" s="246"/>
      <c r="G92" s="246"/>
      <c r="H92" s="246"/>
      <c r="I92" s="246"/>
      <c r="J92" s="246"/>
      <c r="K92" s="246"/>
      <c r="L92" s="246"/>
      <c r="M92" s="246"/>
      <c r="N92" s="246"/>
      <c r="O92" s="246"/>
      <c r="P92" s="246"/>
      <c r="Q92" s="246"/>
    </row>
    <row r="93" spans="2:17" ht="13.5" hidden="1" customHeight="1" x14ac:dyDescent="0.15">
      <c r="B93" s="246"/>
      <c r="C93" s="246"/>
      <c r="D93" s="246"/>
      <c r="E93" s="246"/>
      <c r="F93" s="246"/>
      <c r="G93" s="246"/>
      <c r="H93" s="246"/>
      <c r="I93" s="246"/>
      <c r="J93" s="246"/>
      <c r="K93" s="246"/>
      <c r="L93" s="246"/>
      <c r="M93" s="246"/>
      <c r="N93" s="246"/>
      <c r="O93" s="246"/>
      <c r="P93" s="246"/>
      <c r="Q93" s="246"/>
    </row>
    <row r="94" spans="2:17" ht="13.5" hidden="1" customHeight="1" x14ac:dyDescent="0.15">
      <c r="B94" s="246"/>
      <c r="C94" s="246"/>
      <c r="D94" s="246"/>
      <c r="E94" s="246"/>
      <c r="F94" s="246"/>
      <c r="G94" s="246"/>
      <c r="H94" s="246"/>
      <c r="I94" s="246"/>
      <c r="J94" s="246"/>
      <c r="K94" s="246"/>
      <c r="L94" s="246"/>
      <c r="M94" s="246"/>
      <c r="N94" s="246"/>
      <c r="O94" s="246"/>
      <c r="P94" s="246"/>
      <c r="Q94" s="246"/>
    </row>
    <row r="95" spans="2:17" ht="13.5" hidden="1" customHeight="1" x14ac:dyDescent="0.15">
      <c r="B95" s="246"/>
      <c r="C95" s="246"/>
      <c r="D95" s="246"/>
      <c r="E95" s="246"/>
      <c r="F95" s="246"/>
      <c r="G95" s="246"/>
      <c r="H95" s="246"/>
      <c r="I95" s="246"/>
      <c r="J95" s="246"/>
      <c r="K95" s="246"/>
      <c r="L95" s="246"/>
      <c r="M95" s="246"/>
      <c r="N95" s="246"/>
      <c r="O95" s="246"/>
      <c r="P95" s="246"/>
      <c r="Q95" s="246"/>
    </row>
    <row r="96" spans="2:17" ht="13.5" hidden="1" customHeight="1" x14ac:dyDescent="0.15">
      <c r="B96" s="246"/>
      <c r="C96" s="246"/>
      <c r="D96" s="246"/>
      <c r="E96" s="246"/>
      <c r="F96" s="246"/>
      <c r="G96" s="246"/>
      <c r="H96" s="246"/>
      <c r="I96" s="246"/>
      <c r="J96" s="246"/>
      <c r="K96" s="246"/>
      <c r="L96" s="246"/>
      <c r="M96" s="246"/>
      <c r="N96" s="246"/>
      <c r="O96" s="246"/>
      <c r="P96" s="246"/>
      <c r="Q96" s="246"/>
    </row>
    <row r="97" spans="2:17" ht="13.5" hidden="1" customHeight="1" x14ac:dyDescent="0.15">
      <c r="B97" s="246"/>
      <c r="C97" s="246"/>
      <c r="D97" s="246"/>
      <c r="E97" s="246"/>
      <c r="F97" s="246"/>
      <c r="G97" s="246"/>
      <c r="H97" s="246"/>
      <c r="I97" s="246"/>
      <c r="J97" s="246"/>
      <c r="K97" s="246"/>
      <c r="L97" s="246"/>
      <c r="M97" s="246"/>
      <c r="N97" s="246"/>
      <c r="O97" s="246"/>
      <c r="P97" s="246"/>
      <c r="Q97" s="246"/>
    </row>
    <row r="98" spans="2:17" ht="13.5" hidden="1" customHeight="1" x14ac:dyDescent="0.15">
      <c r="B98" s="246"/>
      <c r="C98" s="246"/>
      <c r="D98" s="246"/>
      <c r="E98" s="246"/>
      <c r="F98" s="246"/>
      <c r="G98" s="246"/>
      <c r="H98" s="246"/>
      <c r="I98" s="246"/>
      <c r="J98" s="246"/>
      <c r="K98" s="246"/>
      <c r="L98" s="246"/>
      <c r="M98" s="246"/>
      <c r="N98" s="246"/>
      <c r="O98" s="246"/>
      <c r="P98" s="246"/>
      <c r="Q98" s="246"/>
    </row>
    <row r="99" spans="2:17" ht="13.5" hidden="1" customHeight="1" x14ac:dyDescent="0.15">
      <c r="B99" s="246"/>
      <c r="C99" s="246"/>
      <c r="D99" s="246"/>
      <c r="E99" s="246"/>
      <c r="F99" s="246"/>
      <c r="G99" s="246"/>
      <c r="H99" s="246"/>
      <c r="I99" s="246"/>
      <c r="J99" s="246"/>
      <c r="K99" s="246"/>
      <c r="L99" s="246"/>
      <c r="M99" s="246"/>
      <c r="N99" s="246"/>
      <c r="O99" s="246"/>
      <c r="P99" s="246"/>
      <c r="Q99" s="246"/>
    </row>
    <row r="100" spans="2:17" ht="13.5" hidden="1" customHeight="1" x14ac:dyDescent="0.15">
      <c r="B100" s="246"/>
      <c r="C100" s="246"/>
      <c r="D100" s="246"/>
      <c r="E100" s="246"/>
      <c r="F100" s="246"/>
      <c r="G100" s="246"/>
      <c r="H100" s="246"/>
      <c r="I100" s="246"/>
      <c r="J100" s="246"/>
      <c r="K100" s="246"/>
      <c r="L100" s="246"/>
      <c r="M100" s="246"/>
      <c r="N100" s="246"/>
      <c r="O100" s="246"/>
      <c r="P100" s="246"/>
      <c r="Q100" s="246"/>
    </row>
    <row r="101" spans="2:17" ht="13.5" hidden="1" customHeight="1" x14ac:dyDescent="0.15">
      <c r="B101" s="246"/>
      <c r="C101" s="246"/>
      <c r="D101" s="246"/>
      <c r="E101" s="246"/>
      <c r="F101" s="246"/>
      <c r="G101" s="246"/>
      <c r="H101" s="246"/>
      <c r="I101" s="246"/>
      <c r="J101" s="246"/>
      <c r="K101" s="246"/>
      <c r="L101" s="246"/>
      <c r="M101" s="246"/>
      <c r="N101" s="246"/>
      <c r="O101" s="246"/>
      <c r="P101" s="246"/>
      <c r="Q101" s="246"/>
    </row>
    <row r="102" spans="2:17" ht="13.5" hidden="1" customHeight="1" x14ac:dyDescent="0.15">
      <c r="B102" s="246"/>
      <c r="C102" s="246"/>
      <c r="D102" s="246"/>
      <c r="E102" s="246"/>
      <c r="F102" s="246"/>
      <c r="G102" s="246"/>
      <c r="H102" s="246"/>
      <c r="I102" s="246"/>
      <c r="J102" s="246"/>
      <c r="K102" s="246"/>
      <c r="L102" s="246"/>
      <c r="M102" s="246"/>
      <c r="N102" s="246"/>
      <c r="O102" s="246"/>
      <c r="P102" s="246"/>
      <c r="Q102" s="246"/>
    </row>
    <row r="103" spans="2:17" ht="13.5" hidden="1" customHeight="1" x14ac:dyDescent="0.15">
      <c r="B103" s="246"/>
      <c r="C103" s="246"/>
      <c r="D103" s="246"/>
      <c r="E103" s="246"/>
      <c r="F103" s="246"/>
      <c r="G103" s="246"/>
      <c r="H103" s="246"/>
      <c r="I103" s="246"/>
      <c r="J103" s="246"/>
      <c r="K103" s="246"/>
      <c r="L103" s="246"/>
      <c r="M103" s="246"/>
      <c r="N103" s="246"/>
      <c r="O103" s="246"/>
      <c r="P103" s="246"/>
      <c r="Q103" s="246"/>
    </row>
    <row r="104" spans="2:17" ht="13.5" hidden="1" customHeight="1" x14ac:dyDescent="0.15">
      <c r="B104" s="246"/>
      <c r="C104" s="246"/>
      <c r="D104" s="246"/>
      <c r="E104" s="246"/>
      <c r="F104" s="246"/>
      <c r="G104" s="246"/>
      <c r="H104" s="246"/>
      <c r="I104" s="246"/>
      <c r="J104" s="246"/>
      <c r="K104" s="246"/>
      <c r="L104" s="246"/>
      <c r="M104" s="246"/>
      <c r="N104" s="246"/>
      <c r="O104" s="246"/>
      <c r="P104" s="246"/>
      <c r="Q104" s="246"/>
    </row>
    <row r="105" spans="2:17" ht="13.5" hidden="1" customHeight="1" x14ac:dyDescent="0.15">
      <c r="B105" s="246"/>
      <c r="C105" s="246"/>
      <c r="D105" s="246"/>
      <c r="E105" s="246"/>
      <c r="F105" s="246"/>
      <c r="G105" s="246"/>
      <c r="H105" s="246"/>
      <c r="I105" s="246"/>
      <c r="J105" s="246"/>
      <c r="K105" s="246"/>
      <c r="L105" s="246"/>
      <c r="M105" s="246"/>
      <c r="N105" s="246"/>
      <c r="O105" s="246"/>
      <c r="P105" s="246"/>
      <c r="Q105" s="246"/>
    </row>
    <row r="106" spans="2:17" ht="13.5" hidden="1" customHeight="1" x14ac:dyDescent="0.15">
      <c r="B106" s="246"/>
      <c r="C106" s="246"/>
      <c r="D106" s="246"/>
      <c r="E106" s="246"/>
      <c r="F106" s="246"/>
      <c r="G106" s="246"/>
      <c r="H106" s="246"/>
      <c r="I106" s="246"/>
      <c r="J106" s="246"/>
      <c r="K106" s="246"/>
      <c r="L106" s="246"/>
      <c r="M106" s="246"/>
      <c r="N106" s="246"/>
      <c r="O106" s="246"/>
      <c r="P106" s="246"/>
      <c r="Q106" s="246"/>
    </row>
    <row r="107" spans="2:17" ht="13.5" hidden="1" customHeight="1" x14ac:dyDescent="0.15">
      <c r="B107" s="246"/>
      <c r="C107" s="246"/>
      <c r="D107" s="246"/>
      <c r="E107" s="246"/>
      <c r="F107" s="246"/>
      <c r="G107" s="246"/>
      <c r="H107" s="246"/>
      <c r="I107" s="246"/>
      <c r="J107" s="246"/>
      <c r="K107" s="246"/>
      <c r="L107" s="246"/>
      <c r="M107" s="246"/>
      <c r="N107" s="246"/>
      <c r="O107" s="246"/>
      <c r="P107" s="246"/>
      <c r="Q107" s="246"/>
    </row>
    <row r="108" spans="2:17" ht="13.5" hidden="1" customHeight="1" x14ac:dyDescent="0.15">
      <c r="B108" s="246"/>
      <c r="C108" s="246"/>
      <c r="D108" s="246"/>
      <c r="E108" s="246"/>
      <c r="F108" s="246"/>
      <c r="G108" s="246"/>
      <c r="H108" s="246"/>
      <c r="I108" s="246"/>
      <c r="J108" s="246"/>
      <c r="K108" s="246"/>
      <c r="L108" s="246"/>
      <c r="M108" s="246"/>
      <c r="N108" s="246"/>
      <c r="O108" s="246"/>
      <c r="P108" s="246"/>
      <c r="Q108" s="246"/>
    </row>
    <row r="109" spans="2:17" ht="13.5" hidden="1" customHeight="1" x14ac:dyDescent="0.15">
      <c r="B109" s="246"/>
      <c r="C109" s="246"/>
      <c r="D109" s="246"/>
      <c r="E109" s="246"/>
      <c r="F109" s="246"/>
      <c r="G109" s="246"/>
      <c r="H109" s="246"/>
      <c r="I109" s="246"/>
      <c r="J109" s="246"/>
      <c r="K109" s="246"/>
      <c r="L109" s="246"/>
      <c r="M109" s="246"/>
      <c r="N109" s="246"/>
      <c r="O109" s="246"/>
      <c r="P109" s="246"/>
      <c r="Q109" s="246"/>
    </row>
    <row r="110" spans="2:17" ht="13.5" hidden="1" customHeight="1" x14ac:dyDescent="0.15">
      <c r="B110" s="246"/>
      <c r="C110" s="246"/>
      <c r="D110" s="246"/>
      <c r="E110" s="246"/>
      <c r="F110" s="246"/>
      <c r="G110" s="246"/>
      <c r="H110" s="246"/>
      <c r="I110" s="246"/>
      <c r="J110" s="246"/>
      <c r="K110" s="246"/>
      <c r="L110" s="246"/>
      <c r="M110" s="246"/>
      <c r="N110" s="246"/>
      <c r="O110" s="246"/>
      <c r="P110" s="246"/>
      <c r="Q110" s="246"/>
    </row>
    <row r="111" spans="2:17" ht="13.5" hidden="1" customHeight="1" x14ac:dyDescent="0.15">
      <c r="B111" s="246"/>
      <c r="C111" s="246"/>
      <c r="D111" s="246"/>
      <c r="E111" s="246"/>
      <c r="F111" s="246"/>
      <c r="G111" s="246"/>
      <c r="H111" s="246"/>
      <c r="I111" s="246"/>
      <c r="J111" s="246"/>
      <c r="K111" s="246"/>
      <c r="L111" s="246"/>
      <c r="M111" s="246"/>
      <c r="N111" s="246"/>
      <c r="O111" s="246"/>
      <c r="P111" s="246"/>
      <c r="Q111" s="246"/>
    </row>
    <row r="112" spans="2:17" ht="13.5" hidden="1" customHeight="1" x14ac:dyDescent="0.15">
      <c r="B112" s="246"/>
      <c r="C112" s="246"/>
      <c r="D112" s="246"/>
      <c r="E112" s="246"/>
      <c r="F112" s="246"/>
      <c r="G112" s="246"/>
      <c r="H112" s="246"/>
      <c r="I112" s="246"/>
      <c r="J112" s="246"/>
      <c r="K112" s="246"/>
      <c r="L112" s="246"/>
      <c r="M112" s="246"/>
      <c r="N112" s="246"/>
      <c r="O112" s="246"/>
      <c r="P112" s="246"/>
      <c r="Q112" s="246"/>
    </row>
    <row r="113" spans="2:17" ht="13.5" hidden="1" customHeight="1" x14ac:dyDescent="0.15">
      <c r="B113" s="246"/>
      <c r="C113" s="246"/>
      <c r="D113" s="246"/>
      <c r="E113" s="246"/>
      <c r="F113" s="246"/>
      <c r="G113" s="246"/>
      <c r="H113" s="246"/>
      <c r="I113" s="246"/>
      <c r="J113" s="246"/>
      <c r="K113" s="246"/>
      <c r="L113" s="246"/>
      <c r="M113" s="246"/>
      <c r="N113" s="246"/>
      <c r="O113" s="246"/>
      <c r="P113" s="246"/>
      <c r="Q113" s="246"/>
    </row>
    <row r="114" spans="2:17" ht="13.5" hidden="1" customHeight="1" x14ac:dyDescent="0.15">
      <c r="B114" s="246"/>
      <c r="C114" s="246"/>
      <c r="D114" s="246"/>
      <c r="E114" s="246"/>
      <c r="F114" s="246"/>
      <c r="G114" s="246"/>
      <c r="H114" s="246"/>
      <c r="I114" s="246"/>
      <c r="J114" s="246"/>
      <c r="K114" s="246"/>
      <c r="L114" s="246"/>
      <c r="M114" s="246"/>
      <c r="N114" s="246"/>
      <c r="O114" s="246"/>
      <c r="P114" s="246"/>
      <c r="Q114" s="246"/>
    </row>
    <row r="115" spans="2:17" ht="13.5" hidden="1" customHeight="1" x14ac:dyDescent="0.15">
      <c r="B115" s="246"/>
      <c r="C115" s="246"/>
      <c r="D115" s="246"/>
      <c r="E115" s="246"/>
      <c r="F115" s="246"/>
      <c r="G115" s="246"/>
      <c r="H115" s="246"/>
      <c r="I115" s="246"/>
      <c r="J115" s="246"/>
      <c r="K115" s="246"/>
      <c r="L115" s="246"/>
      <c r="M115" s="246"/>
      <c r="N115" s="246"/>
      <c r="O115" s="246"/>
      <c r="P115" s="246"/>
      <c r="Q115" s="246"/>
    </row>
    <row r="116" spans="2:17" ht="13.5" hidden="1" customHeight="1" x14ac:dyDescent="0.15">
      <c r="B116" s="246"/>
      <c r="C116" s="246"/>
      <c r="D116" s="246"/>
      <c r="E116" s="246"/>
      <c r="F116" s="246"/>
      <c r="G116" s="246"/>
      <c r="H116" s="246"/>
      <c r="I116" s="246"/>
      <c r="J116" s="246"/>
      <c r="K116" s="246"/>
      <c r="L116" s="246"/>
      <c r="M116" s="246"/>
      <c r="N116" s="246"/>
      <c r="O116" s="246"/>
      <c r="P116" s="246"/>
      <c r="Q116" s="246"/>
    </row>
    <row r="117" spans="2:17" ht="13.5" hidden="1" customHeight="1" x14ac:dyDescent="0.15">
      <c r="B117" s="246"/>
      <c r="C117" s="246"/>
      <c r="D117" s="246"/>
      <c r="E117" s="246"/>
      <c r="F117" s="246"/>
      <c r="G117" s="246"/>
      <c r="H117" s="246"/>
      <c r="I117" s="246"/>
      <c r="J117" s="246"/>
      <c r="K117" s="246"/>
      <c r="L117" s="246"/>
      <c r="M117" s="246"/>
      <c r="N117" s="246"/>
      <c r="O117" s="246"/>
      <c r="P117" s="246"/>
      <c r="Q117" s="246"/>
    </row>
    <row r="118" spans="2:17" ht="13.5" hidden="1" customHeight="1" x14ac:dyDescent="0.15">
      <c r="B118" s="246"/>
      <c r="C118" s="246"/>
      <c r="D118" s="246"/>
      <c r="E118" s="246"/>
      <c r="F118" s="246"/>
      <c r="G118" s="246"/>
      <c r="H118" s="246"/>
      <c r="I118" s="246"/>
      <c r="J118" s="246"/>
      <c r="K118" s="246"/>
      <c r="L118" s="246"/>
      <c r="M118" s="246"/>
      <c r="N118" s="246"/>
      <c r="O118" s="246"/>
      <c r="P118" s="246"/>
      <c r="Q118" s="246"/>
    </row>
    <row r="119" spans="2:17" ht="13.5" hidden="1" customHeight="1" x14ac:dyDescent="0.15">
      <c r="B119" s="246"/>
      <c r="C119" s="246"/>
      <c r="D119" s="246"/>
      <c r="E119" s="246"/>
      <c r="F119" s="246"/>
      <c r="G119" s="246"/>
      <c r="H119" s="246"/>
      <c r="I119" s="246"/>
      <c r="J119" s="246"/>
      <c r="K119" s="246"/>
      <c r="L119" s="246"/>
      <c r="M119" s="246"/>
      <c r="N119" s="246"/>
      <c r="O119" s="246"/>
      <c r="P119" s="246"/>
      <c r="Q119" s="246"/>
    </row>
    <row r="120" spans="2:17" ht="13.5" hidden="1" customHeight="1" x14ac:dyDescent="0.15">
      <c r="B120" s="246"/>
      <c r="C120" s="246"/>
      <c r="D120" s="246"/>
      <c r="E120" s="246"/>
      <c r="F120" s="246"/>
      <c r="G120" s="246"/>
      <c r="H120" s="246"/>
      <c r="I120" s="246"/>
      <c r="J120" s="246"/>
      <c r="K120" s="246"/>
      <c r="L120" s="246"/>
      <c r="M120" s="246"/>
      <c r="N120" s="246"/>
      <c r="O120" s="246"/>
      <c r="P120" s="246"/>
      <c r="Q120" s="246"/>
    </row>
    <row r="121" spans="2:17" ht="13.5" hidden="1" customHeight="1" x14ac:dyDescent="0.15">
      <c r="B121" s="246"/>
      <c r="C121" s="246"/>
      <c r="D121" s="246"/>
      <c r="E121" s="246"/>
      <c r="F121" s="246"/>
      <c r="G121" s="246"/>
      <c r="H121" s="246"/>
      <c r="I121" s="246"/>
      <c r="J121" s="246"/>
      <c r="K121" s="246"/>
      <c r="L121" s="246"/>
      <c r="M121" s="246"/>
      <c r="N121" s="246"/>
      <c r="O121" s="246"/>
      <c r="P121" s="246"/>
      <c r="Q121" s="246"/>
    </row>
    <row r="122" spans="2:17" ht="13.5" hidden="1" customHeight="1" x14ac:dyDescent="0.15">
      <c r="B122" s="246"/>
      <c r="C122" s="246"/>
      <c r="D122" s="246"/>
      <c r="E122" s="246"/>
      <c r="F122" s="246"/>
      <c r="G122" s="246"/>
      <c r="H122" s="246"/>
      <c r="I122" s="246"/>
      <c r="J122" s="246"/>
      <c r="K122" s="246"/>
      <c r="L122" s="246"/>
      <c r="M122" s="246"/>
      <c r="N122" s="246"/>
      <c r="O122" s="246"/>
      <c r="P122" s="246"/>
      <c r="Q122" s="246"/>
    </row>
    <row r="123" spans="2:17" ht="13.5" hidden="1" customHeight="1" x14ac:dyDescent="0.15">
      <c r="B123" s="246"/>
      <c r="C123" s="246"/>
      <c r="D123" s="246"/>
      <c r="E123" s="246"/>
      <c r="F123" s="246"/>
      <c r="G123" s="246"/>
      <c r="H123" s="246"/>
      <c r="I123" s="246"/>
      <c r="J123" s="246"/>
      <c r="K123" s="246"/>
      <c r="L123" s="246"/>
      <c r="M123" s="246"/>
      <c r="N123" s="246"/>
      <c r="O123" s="246"/>
      <c r="P123" s="246"/>
      <c r="Q123" s="246"/>
    </row>
    <row r="124" spans="2:17" ht="13.5" hidden="1" customHeight="1" x14ac:dyDescent="0.15">
      <c r="B124" s="246"/>
      <c r="C124" s="246"/>
      <c r="D124" s="246"/>
      <c r="E124" s="246"/>
      <c r="F124" s="246"/>
      <c r="G124" s="246"/>
      <c r="H124" s="246"/>
      <c r="I124" s="246"/>
      <c r="J124" s="246"/>
      <c r="K124" s="246"/>
      <c r="L124" s="246"/>
      <c r="M124" s="246"/>
      <c r="N124" s="246"/>
      <c r="O124" s="246"/>
      <c r="P124" s="246"/>
      <c r="Q124" s="246"/>
    </row>
    <row r="125" spans="2:17" ht="13.5" hidden="1" customHeight="1" x14ac:dyDescent="0.15">
      <c r="B125" s="246"/>
      <c r="C125" s="246"/>
      <c r="D125" s="246"/>
      <c r="E125" s="246"/>
      <c r="F125" s="246"/>
      <c r="G125" s="246"/>
      <c r="H125" s="246"/>
      <c r="I125" s="246"/>
      <c r="J125" s="246"/>
      <c r="K125" s="246"/>
      <c r="L125" s="246"/>
      <c r="M125" s="246"/>
      <c r="N125" s="246"/>
      <c r="O125" s="246"/>
      <c r="P125" s="246"/>
      <c r="Q125" s="246"/>
    </row>
    <row r="126" spans="2:17" ht="13.5" hidden="1" customHeight="1" x14ac:dyDescent="0.15">
      <c r="B126" s="246"/>
      <c r="C126" s="246"/>
      <c r="D126" s="246"/>
      <c r="E126" s="246"/>
      <c r="F126" s="246"/>
      <c r="G126" s="246"/>
      <c r="H126" s="246"/>
      <c r="I126" s="246"/>
      <c r="J126" s="246"/>
      <c r="K126" s="246"/>
      <c r="L126" s="246"/>
      <c r="M126" s="246"/>
      <c r="N126" s="246"/>
      <c r="O126" s="246"/>
      <c r="P126" s="246"/>
      <c r="Q126" s="246"/>
    </row>
    <row r="127" spans="2:17" ht="13.5" hidden="1" customHeight="1" x14ac:dyDescent="0.15">
      <c r="B127" s="246"/>
      <c r="C127" s="246"/>
      <c r="D127" s="246"/>
      <c r="E127" s="246"/>
      <c r="F127" s="246"/>
      <c r="G127" s="246"/>
      <c r="H127" s="246"/>
      <c r="I127" s="246"/>
      <c r="J127" s="246"/>
      <c r="K127" s="246"/>
      <c r="L127" s="246"/>
      <c r="M127" s="246"/>
      <c r="N127" s="246"/>
      <c r="O127" s="246"/>
      <c r="P127" s="246"/>
      <c r="Q127" s="246"/>
    </row>
    <row r="128" spans="2:17" ht="13.5" hidden="1" customHeight="1" x14ac:dyDescent="0.15">
      <c r="B128" s="246"/>
      <c r="C128" s="246"/>
      <c r="D128" s="246"/>
      <c r="E128" s="246"/>
      <c r="F128" s="246"/>
      <c r="G128" s="246"/>
      <c r="H128" s="246"/>
      <c r="I128" s="246"/>
      <c r="J128" s="246"/>
      <c r="K128" s="246"/>
      <c r="L128" s="246"/>
      <c r="M128" s="246"/>
      <c r="N128" s="246"/>
      <c r="O128" s="246"/>
      <c r="P128" s="246"/>
      <c r="Q128" s="246"/>
    </row>
    <row r="129" spans="2:17" ht="13.5" hidden="1" customHeight="1" x14ac:dyDescent="0.15">
      <c r="B129" s="246"/>
      <c r="C129" s="246"/>
      <c r="D129" s="246"/>
      <c r="E129" s="246"/>
      <c r="F129" s="246"/>
      <c r="G129" s="246"/>
      <c r="H129" s="246"/>
      <c r="I129" s="246"/>
      <c r="J129" s="246"/>
      <c r="K129" s="246"/>
      <c r="L129" s="246"/>
      <c r="M129" s="246"/>
      <c r="N129" s="246"/>
      <c r="O129" s="246"/>
      <c r="P129" s="246"/>
      <c r="Q129" s="246"/>
    </row>
    <row r="130" spans="2:17" ht="13.5" hidden="1" customHeight="1" x14ac:dyDescent="0.15">
      <c r="B130" s="246"/>
      <c r="C130" s="246"/>
      <c r="D130" s="246"/>
      <c r="E130" s="246"/>
      <c r="F130" s="246"/>
      <c r="G130" s="246"/>
      <c r="H130" s="246"/>
      <c r="I130" s="246"/>
      <c r="J130" s="246"/>
      <c r="K130" s="246"/>
      <c r="L130" s="246"/>
      <c r="M130" s="246"/>
      <c r="N130" s="246"/>
      <c r="O130" s="246"/>
      <c r="P130" s="246"/>
      <c r="Q130" s="246"/>
    </row>
    <row r="131" spans="2:17" ht="13.5" hidden="1" customHeight="1" x14ac:dyDescent="0.15">
      <c r="B131" s="246"/>
      <c r="C131" s="246"/>
      <c r="D131" s="246"/>
      <c r="E131" s="246"/>
      <c r="F131" s="246"/>
      <c r="G131" s="246"/>
      <c r="H131" s="246"/>
      <c r="I131" s="246"/>
      <c r="J131" s="246"/>
      <c r="K131" s="246"/>
      <c r="L131" s="246"/>
      <c r="M131" s="246"/>
      <c r="N131" s="246"/>
      <c r="O131" s="246"/>
      <c r="P131" s="246"/>
      <c r="Q131" s="246"/>
    </row>
    <row r="132" spans="2:17" ht="13.5" hidden="1" customHeight="1" x14ac:dyDescent="0.15">
      <c r="B132" s="246"/>
      <c r="C132" s="246"/>
      <c r="D132" s="246"/>
      <c r="E132" s="246"/>
      <c r="F132" s="246"/>
      <c r="G132" s="246"/>
      <c r="H132" s="246"/>
      <c r="I132" s="246"/>
      <c r="J132" s="246"/>
      <c r="K132" s="246"/>
      <c r="L132" s="246"/>
      <c r="M132" s="246"/>
      <c r="N132" s="246"/>
      <c r="O132" s="246"/>
      <c r="P132" s="246"/>
      <c r="Q132" s="246"/>
    </row>
    <row r="133" spans="2:17" ht="13.5" hidden="1" customHeight="1" x14ac:dyDescent="0.15">
      <c r="B133" s="246"/>
      <c r="C133" s="246"/>
      <c r="D133" s="246"/>
      <c r="E133" s="246"/>
      <c r="F133" s="246"/>
      <c r="G133" s="246"/>
      <c r="H133" s="246"/>
      <c r="I133" s="246"/>
      <c r="J133" s="246"/>
      <c r="K133" s="246"/>
      <c r="L133" s="246"/>
      <c r="M133" s="246"/>
      <c r="N133" s="246"/>
      <c r="O133" s="246"/>
      <c r="P133" s="246"/>
      <c r="Q133" s="246"/>
    </row>
    <row r="134" spans="2:17" ht="13.5" hidden="1" customHeight="1" x14ac:dyDescent="0.15">
      <c r="B134" s="246"/>
      <c r="C134" s="246"/>
      <c r="D134" s="246"/>
      <c r="E134" s="246"/>
      <c r="F134" s="246"/>
      <c r="G134" s="246"/>
      <c r="H134" s="246"/>
      <c r="I134" s="246"/>
      <c r="J134" s="246"/>
      <c r="K134" s="246"/>
      <c r="L134" s="246"/>
      <c r="M134" s="246"/>
      <c r="N134" s="246"/>
      <c r="O134" s="246"/>
      <c r="P134" s="246"/>
      <c r="Q134" s="246"/>
    </row>
    <row r="135" spans="2:17" ht="13.5" hidden="1" customHeight="1" x14ac:dyDescent="0.15">
      <c r="B135" s="246"/>
      <c r="C135" s="246"/>
      <c r="D135" s="246"/>
      <c r="E135" s="246"/>
      <c r="F135" s="246"/>
      <c r="G135" s="246"/>
      <c r="H135" s="246"/>
      <c r="I135" s="246"/>
      <c r="J135" s="246"/>
      <c r="K135" s="246"/>
      <c r="L135" s="246"/>
      <c r="M135" s="246"/>
      <c r="N135" s="246"/>
      <c r="O135" s="246"/>
      <c r="P135" s="246"/>
      <c r="Q135" s="246"/>
    </row>
    <row r="136" spans="2:17" ht="13.5" hidden="1" customHeight="1" x14ac:dyDescent="0.15">
      <c r="B136" s="246"/>
      <c r="C136" s="246"/>
      <c r="D136" s="246"/>
      <c r="E136" s="246"/>
      <c r="F136" s="246"/>
      <c r="G136" s="246"/>
      <c r="H136" s="246"/>
      <c r="I136" s="246"/>
      <c r="J136" s="246"/>
      <c r="K136" s="246"/>
      <c r="L136" s="246"/>
      <c r="M136" s="246"/>
      <c r="N136" s="246"/>
      <c r="O136" s="246"/>
      <c r="P136" s="246"/>
      <c r="Q136" s="246"/>
    </row>
    <row r="137" spans="2:17" ht="13.5" hidden="1" customHeight="1" x14ac:dyDescent="0.15">
      <c r="B137" s="246"/>
      <c r="C137" s="246"/>
      <c r="D137" s="246"/>
      <c r="E137" s="246"/>
      <c r="F137" s="246"/>
      <c r="G137" s="246"/>
      <c r="H137" s="246"/>
      <c r="I137" s="246"/>
      <c r="J137" s="246"/>
      <c r="K137" s="246"/>
      <c r="L137" s="246"/>
      <c r="M137" s="246"/>
      <c r="N137" s="246"/>
      <c r="O137" s="246"/>
      <c r="P137" s="246"/>
      <c r="Q137" s="246"/>
    </row>
    <row r="138" spans="2:17" ht="13.5" hidden="1" customHeight="1" x14ac:dyDescent="0.15">
      <c r="B138" s="246"/>
      <c r="C138" s="246"/>
      <c r="D138" s="246"/>
      <c r="E138" s="246"/>
      <c r="F138" s="246"/>
      <c r="G138" s="246"/>
      <c r="H138" s="246"/>
      <c r="I138" s="246"/>
      <c r="J138" s="246"/>
      <c r="K138" s="246"/>
      <c r="L138" s="246"/>
      <c r="M138" s="246"/>
      <c r="N138" s="246"/>
      <c r="O138" s="246"/>
      <c r="P138" s="246"/>
      <c r="Q138" s="246"/>
    </row>
    <row r="139" spans="2:17" ht="13.5" hidden="1" customHeight="1" x14ac:dyDescent="0.15">
      <c r="B139" s="246"/>
      <c r="C139" s="246"/>
      <c r="D139" s="246"/>
      <c r="E139" s="246"/>
      <c r="F139" s="246"/>
      <c r="G139" s="246"/>
      <c r="H139" s="246"/>
      <c r="I139" s="246"/>
      <c r="J139" s="246"/>
      <c r="K139" s="246"/>
      <c r="L139" s="246"/>
      <c r="M139" s="246"/>
      <c r="N139" s="246"/>
      <c r="O139" s="246"/>
      <c r="P139" s="246"/>
      <c r="Q139" s="246"/>
    </row>
    <row r="140" spans="2:17" ht="13.5" hidden="1" customHeight="1" x14ac:dyDescent="0.15">
      <c r="B140" s="246"/>
      <c r="C140" s="246"/>
      <c r="D140" s="246"/>
      <c r="E140" s="246"/>
      <c r="F140" s="246"/>
      <c r="G140" s="246"/>
      <c r="H140" s="246"/>
      <c r="I140" s="246"/>
      <c r="J140" s="246"/>
      <c r="K140" s="246"/>
      <c r="L140" s="246"/>
      <c r="M140" s="246"/>
      <c r="N140" s="246"/>
      <c r="O140" s="246"/>
      <c r="P140" s="246"/>
      <c r="Q140" s="246"/>
    </row>
    <row r="141" spans="2:17" ht="13.5" hidden="1" customHeight="1" x14ac:dyDescent="0.15">
      <c r="B141" s="246"/>
      <c r="C141" s="246"/>
      <c r="D141" s="246"/>
      <c r="E141" s="246"/>
      <c r="F141" s="246"/>
      <c r="G141" s="246"/>
      <c r="H141" s="246"/>
      <c r="I141" s="246"/>
      <c r="J141" s="246"/>
      <c r="K141" s="246"/>
      <c r="L141" s="246"/>
      <c r="M141" s="246"/>
      <c r="N141" s="246"/>
      <c r="O141" s="246"/>
      <c r="P141" s="246"/>
      <c r="Q141" s="246"/>
    </row>
    <row r="142" spans="2:17" ht="13.5" hidden="1" customHeight="1" x14ac:dyDescent="0.15">
      <c r="B142" s="246"/>
      <c r="C142" s="246"/>
      <c r="D142" s="246"/>
      <c r="E142" s="246"/>
      <c r="F142" s="246"/>
      <c r="G142" s="246"/>
      <c r="H142" s="246"/>
      <c r="I142" s="246"/>
      <c r="J142" s="246"/>
      <c r="K142" s="246"/>
      <c r="L142" s="246"/>
      <c r="M142" s="246"/>
      <c r="N142" s="246"/>
      <c r="O142" s="246"/>
      <c r="P142" s="246"/>
      <c r="Q142" s="246"/>
    </row>
    <row r="143" spans="2:17" ht="13.5" hidden="1" customHeight="1" x14ac:dyDescent="0.15">
      <c r="B143" s="246"/>
      <c r="C143" s="246"/>
      <c r="D143" s="246"/>
      <c r="E143" s="246"/>
      <c r="F143" s="246"/>
      <c r="G143" s="246"/>
      <c r="H143" s="246"/>
      <c r="I143" s="246"/>
      <c r="J143" s="246"/>
      <c r="K143" s="246"/>
      <c r="L143" s="246"/>
      <c r="M143" s="246"/>
      <c r="N143" s="246"/>
      <c r="O143" s="246"/>
      <c r="P143" s="246"/>
      <c r="Q143" s="246"/>
    </row>
    <row r="144" spans="2:17" ht="13.5" hidden="1" customHeight="1" x14ac:dyDescent="0.15">
      <c r="B144" s="246"/>
      <c r="C144" s="246"/>
      <c r="D144" s="246"/>
      <c r="E144" s="246"/>
      <c r="F144" s="246"/>
      <c r="G144" s="246"/>
      <c r="H144" s="246"/>
      <c r="I144" s="246"/>
      <c r="J144" s="246"/>
      <c r="K144" s="246"/>
      <c r="L144" s="246"/>
      <c r="M144" s="246"/>
      <c r="N144" s="246"/>
      <c r="O144" s="246"/>
      <c r="P144" s="246"/>
      <c r="Q144" s="246"/>
    </row>
    <row r="145" spans="2:17" ht="13.5" hidden="1" customHeight="1" x14ac:dyDescent="0.15">
      <c r="B145" s="246"/>
      <c r="C145" s="246"/>
      <c r="D145" s="246"/>
      <c r="E145" s="246"/>
      <c r="F145" s="246"/>
      <c r="G145" s="246"/>
      <c r="H145" s="246"/>
      <c r="I145" s="246"/>
      <c r="J145" s="246"/>
      <c r="K145" s="246"/>
      <c r="L145" s="246"/>
      <c r="M145" s="246"/>
      <c r="N145" s="246"/>
      <c r="O145" s="246"/>
      <c r="P145" s="246"/>
      <c r="Q145" s="246"/>
    </row>
    <row r="146" spans="2:17" ht="13.5" hidden="1" customHeight="1" x14ac:dyDescent="0.15">
      <c r="B146" s="246"/>
      <c r="C146" s="246"/>
      <c r="D146" s="246"/>
      <c r="E146" s="246"/>
      <c r="F146" s="246"/>
      <c r="G146" s="246"/>
      <c r="H146" s="246"/>
      <c r="I146" s="246"/>
      <c r="J146" s="246"/>
      <c r="K146" s="246"/>
      <c r="L146" s="246"/>
      <c r="M146" s="246"/>
      <c r="N146" s="246"/>
      <c r="O146" s="246"/>
      <c r="P146" s="246"/>
      <c r="Q146" s="246"/>
    </row>
    <row r="147" spans="2:17" ht="13.5" hidden="1" customHeight="1" x14ac:dyDescent="0.15">
      <c r="B147" s="246"/>
      <c r="C147" s="246"/>
      <c r="D147" s="246"/>
      <c r="E147" s="246"/>
      <c r="F147" s="246"/>
      <c r="G147" s="246"/>
      <c r="H147" s="246"/>
      <c r="I147" s="246"/>
      <c r="J147" s="246"/>
      <c r="K147" s="246"/>
      <c r="L147" s="246"/>
      <c r="M147" s="246"/>
      <c r="N147" s="246"/>
      <c r="O147" s="246"/>
      <c r="P147" s="246"/>
      <c r="Q147" s="246"/>
    </row>
    <row r="148" spans="2:17" ht="13.5" hidden="1" customHeight="1" x14ac:dyDescent="0.15">
      <c r="B148" s="246"/>
      <c r="C148" s="246"/>
      <c r="D148" s="246"/>
      <c r="E148" s="246"/>
      <c r="F148" s="246"/>
      <c r="G148" s="246"/>
      <c r="H148" s="246"/>
      <c r="I148" s="246"/>
      <c r="J148" s="246"/>
      <c r="K148" s="246"/>
      <c r="L148" s="246"/>
      <c r="M148" s="246"/>
      <c r="N148" s="246"/>
      <c r="O148" s="246"/>
      <c r="P148" s="246"/>
      <c r="Q148" s="246"/>
    </row>
    <row r="149" spans="2:17" ht="13.5" hidden="1" customHeight="1" x14ac:dyDescent="0.15">
      <c r="B149" s="246"/>
      <c r="C149" s="246"/>
      <c r="D149" s="246"/>
      <c r="E149" s="246"/>
      <c r="F149" s="246"/>
      <c r="G149" s="246"/>
      <c r="H149" s="246"/>
      <c r="I149" s="246"/>
      <c r="J149" s="246"/>
      <c r="K149" s="246"/>
      <c r="L149" s="246"/>
      <c r="M149" s="246"/>
      <c r="N149" s="246"/>
      <c r="O149" s="246"/>
      <c r="P149" s="246"/>
      <c r="Q149" s="246"/>
    </row>
    <row r="150" spans="2:17" ht="13.5" hidden="1" customHeight="1" x14ac:dyDescent="0.15">
      <c r="B150" s="246"/>
      <c r="C150" s="246"/>
      <c r="D150" s="246"/>
      <c r="E150" s="246"/>
      <c r="F150" s="246"/>
      <c r="G150" s="246"/>
      <c r="H150" s="246"/>
      <c r="I150" s="246"/>
      <c r="J150" s="246"/>
      <c r="K150" s="246"/>
      <c r="L150" s="246"/>
      <c r="M150" s="246"/>
      <c r="N150" s="246"/>
      <c r="O150" s="246"/>
      <c r="P150" s="246"/>
      <c r="Q150" s="246"/>
    </row>
    <row r="151" spans="2:17" ht="13.5" hidden="1" customHeight="1" x14ac:dyDescent="0.15">
      <c r="B151" s="246"/>
      <c r="C151" s="246"/>
      <c r="D151" s="246"/>
      <c r="E151" s="246"/>
      <c r="F151" s="246"/>
      <c r="G151" s="246"/>
      <c r="H151" s="246"/>
      <c r="I151" s="246"/>
      <c r="J151" s="246"/>
      <c r="K151" s="246"/>
      <c r="L151" s="246"/>
      <c r="M151" s="246"/>
      <c r="N151" s="246"/>
      <c r="O151" s="246"/>
      <c r="P151" s="246"/>
      <c r="Q151" s="246"/>
    </row>
    <row r="152" spans="2:17" ht="13.5" hidden="1" customHeight="1" x14ac:dyDescent="0.15">
      <c r="B152" s="246"/>
      <c r="C152" s="246"/>
      <c r="D152" s="246"/>
      <c r="E152" s="246"/>
      <c r="F152" s="246"/>
      <c r="G152" s="246"/>
      <c r="H152" s="246"/>
      <c r="I152" s="246"/>
      <c r="J152" s="246"/>
      <c r="K152" s="246"/>
      <c r="L152" s="246"/>
      <c r="M152" s="246"/>
      <c r="N152" s="246"/>
      <c r="O152" s="246"/>
      <c r="P152" s="246"/>
      <c r="Q152" s="246"/>
    </row>
    <row r="153" spans="2:17" ht="13.5" hidden="1" customHeight="1" x14ac:dyDescent="0.15">
      <c r="B153" s="246"/>
      <c r="C153" s="246"/>
      <c r="D153" s="246"/>
      <c r="E153" s="246"/>
      <c r="F153" s="246"/>
      <c r="G153" s="246"/>
      <c r="H153" s="246"/>
      <c r="I153" s="246"/>
      <c r="J153" s="246"/>
      <c r="K153" s="246"/>
      <c r="L153" s="246"/>
      <c r="M153" s="246"/>
      <c r="N153" s="246"/>
      <c r="O153" s="246"/>
      <c r="P153" s="246"/>
      <c r="Q153" s="246"/>
    </row>
    <row r="154" spans="2:17" ht="13.5" hidden="1" customHeight="1" x14ac:dyDescent="0.15">
      <c r="B154" s="246"/>
      <c r="C154" s="246"/>
      <c r="D154" s="246"/>
      <c r="E154" s="246"/>
      <c r="F154" s="246"/>
      <c r="G154" s="246"/>
      <c r="H154" s="246"/>
      <c r="I154" s="246"/>
      <c r="J154" s="246"/>
      <c r="K154" s="246"/>
      <c r="L154" s="246"/>
      <c r="M154" s="246"/>
      <c r="N154" s="246"/>
      <c r="O154" s="246"/>
      <c r="P154" s="246"/>
      <c r="Q154" s="246"/>
    </row>
    <row r="155" spans="2:17" ht="13.5" hidden="1" customHeight="1" x14ac:dyDescent="0.15">
      <c r="B155" s="246"/>
      <c r="C155" s="246"/>
      <c r="D155" s="246"/>
      <c r="E155" s="246"/>
      <c r="F155" s="246"/>
      <c r="G155" s="246"/>
      <c r="H155" s="246"/>
      <c r="I155" s="246"/>
      <c r="J155" s="246"/>
      <c r="K155" s="246"/>
      <c r="L155" s="246"/>
      <c r="M155" s="246"/>
      <c r="N155" s="246"/>
      <c r="O155" s="246"/>
      <c r="P155" s="246"/>
      <c r="Q155" s="246"/>
    </row>
    <row r="156" spans="2:17" ht="13.5" hidden="1" customHeight="1" x14ac:dyDescent="0.15">
      <c r="B156" s="246"/>
      <c r="C156" s="246"/>
      <c r="D156" s="246"/>
      <c r="E156" s="246"/>
      <c r="F156" s="246"/>
      <c r="G156" s="246"/>
      <c r="H156" s="246"/>
      <c r="I156" s="246"/>
      <c r="J156" s="246"/>
      <c r="K156" s="246"/>
      <c r="L156" s="246"/>
      <c r="M156" s="246"/>
      <c r="N156" s="246"/>
      <c r="O156" s="246"/>
      <c r="P156" s="246"/>
      <c r="Q156" s="246"/>
    </row>
    <row r="157" spans="2:17" ht="13.5" hidden="1" customHeight="1" x14ac:dyDescent="0.15">
      <c r="B157" s="246"/>
      <c r="C157" s="246"/>
      <c r="D157" s="246"/>
      <c r="E157" s="246"/>
      <c r="F157" s="246"/>
      <c r="G157" s="246"/>
      <c r="H157" s="246"/>
      <c r="I157" s="246"/>
      <c r="J157" s="246"/>
      <c r="K157" s="246"/>
      <c r="L157" s="246"/>
      <c r="M157" s="246"/>
      <c r="N157" s="246"/>
      <c r="O157" s="246"/>
      <c r="P157" s="246"/>
      <c r="Q157" s="246"/>
    </row>
    <row r="158" spans="2:17" ht="13.5" hidden="1" customHeight="1" x14ac:dyDescent="0.15">
      <c r="B158" s="246"/>
      <c r="C158" s="246"/>
      <c r="D158" s="246"/>
      <c r="E158" s="246"/>
      <c r="F158" s="246"/>
      <c r="G158" s="246"/>
      <c r="H158" s="246"/>
      <c r="I158" s="246"/>
      <c r="J158" s="246"/>
      <c r="K158" s="246"/>
      <c r="L158" s="246"/>
      <c r="M158" s="246"/>
      <c r="N158" s="246"/>
      <c r="O158" s="246"/>
      <c r="P158" s="246"/>
      <c r="Q158" s="246"/>
    </row>
    <row r="159" spans="2:17" ht="13.5" hidden="1" customHeight="1" x14ac:dyDescent="0.15">
      <c r="B159" s="246"/>
      <c r="C159" s="246"/>
      <c r="D159" s="246"/>
      <c r="E159" s="246"/>
      <c r="F159" s="246"/>
      <c r="G159" s="246"/>
      <c r="H159" s="246"/>
      <c r="I159" s="246"/>
      <c r="J159" s="246"/>
      <c r="K159" s="246"/>
      <c r="L159" s="246"/>
      <c r="M159" s="246"/>
      <c r="N159" s="246"/>
      <c r="O159" s="246"/>
      <c r="P159" s="246"/>
      <c r="Q159" s="246"/>
    </row>
    <row r="160" spans="2:17" ht="13.5" hidden="1" customHeight="1" x14ac:dyDescent="0.15">
      <c r="B160" s="246"/>
      <c r="C160" s="246"/>
      <c r="D160" s="246"/>
      <c r="E160" s="246"/>
      <c r="F160" s="246"/>
      <c r="G160" s="246"/>
      <c r="H160" s="246"/>
      <c r="I160" s="246"/>
      <c r="J160" s="246"/>
      <c r="K160" s="246"/>
      <c r="L160" s="246"/>
      <c r="M160" s="246"/>
      <c r="N160" s="246"/>
      <c r="O160" s="246"/>
      <c r="P160" s="246"/>
      <c r="Q160" s="246"/>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73" zoomScale="85" zoomScaleNormal="85" zoomScaleSheetLayoutView="70" workbookViewId="0">
      <selection activeCell="F72" sqref="F72"/>
    </sheetView>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88" zoomScaleNormal="100" zoomScaleSheetLayoutView="55" workbookViewId="0">
      <selection activeCell="F72" sqref="F72"/>
    </sheetView>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c r="AG59" s="243"/>
      <c r="AH59" s="243"/>
    </row>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6" customWidth="1"/>
    <col min="2" max="8" width="13.375" style="106" customWidth="1"/>
    <col min="9" max="16384" width="11.125" style="106"/>
  </cols>
  <sheetData>
    <row r="1" spans="1:8" x14ac:dyDescent="0.15">
      <c r="A1" s="100"/>
      <c r="B1" s="101"/>
      <c r="C1" s="102"/>
      <c r="D1" s="103"/>
      <c r="E1" s="104"/>
      <c r="F1" s="104"/>
      <c r="G1" s="104"/>
      <c r="H1" s="105"/>
    </row>
    <row r="2" spans="1:8" x14ac:dyDescent="0.15">
      <c r="A2" s="107"/>
      <c r="B2" s="108"/>
      <c r="C2" s="109"/>
      <c r="D2" s="110" t="s">
        <v>40</v>
      </c>
      <c r="E2" s="111"/>
      <c r="F2" s="112" t="s">
        <v>530</v>
      </c>
      <c r="G2" s="113"/>
      <c r="H2" s="114"/>
    </row>
    <row r="3" spans="1:8" x14ac:dyDescent="0.15">
      <c r="A3" s="110" t="s">
        <v>523</v>
      </c>
      <c r="B3" s="115"/>
      <c r="C3" s="116"/>
      <c r="D3" s="117">
        <v>17645</v>
      </c>
      <c r="E3" s="118"/>
      <c r="F3" s="119">
        <v>50880</v>
      </c>
      <c r="G3" s="120"/>
      <c r="H3" s="121"/>
    </row>
    <row r="4" spans="1:8" x14ac:dyDescent="0.15">
      <c r="A4" s="122"/>
      <c r="B4" s="123"/>
      <c r="C4" s="124"/>
      <c r="D4" s="125">
        <v>10451</v>
      </c>
      <c r="E4" s="126"/>
      <c r="F4" s="127">
        <v>26879</v>
      </c>
      <c r="G4" s="128"/>
      <c r="H4" s="129"/>
    </row>
    <row r="5" spans="1:8" x14ac:dyDescent="0.15">
      <c r="A5" s="110" t="s">
        <v>525</v>
      </c>
      <c r="B5" s="115"/>
      <c r="C5" s="116"/>
      <c r="D5" s="117">
        <v>32539</v>
      </c>
      <c r="E5" s="118"/>
      <c r="F5" s="119">
        <v>63956</v>
      </c>
      <c r="G5" s="120"/>
      <c r="H5" s="121"/>
    </row>
    <row r="6" spans="1:8" x14ac:dyDescent="0.15">
      <c r="A6" s="122"/>
      <c r="B6" s="123"/>
      <c r="C6" s="124"/>
      <c r="D6" s="125">
        <v>14276</v>
      </c>
      <c r="E6" s="126"/>
      <c r="F6" s="127">
        <v>29239</v>
      </c>
      <c r="G6" s="128"/>
      <c r="H6" s="129"/>
    </row>
    <row r="7" spans="1:8" x14ac:dyDescent="0.15">
      <c r="A7" s="110" t="s">
        <v>526</v>
      </c>
      <c r="B7" s="115"/>
      <c r="C7" s="116"/>
      <c r="D7" s="117">
        <v>37889</v>
      </c>
      <c r="E7" s="118"/>
      <c r="F7" s="119">
        <v>66255</v>
      </c>
      <c r="G7" s="120"/>
      <c r="H7" s="121"/>
    </row>
    <row r="8" spans="1:8" x14ac:dyDescent="0.15">
      <c r="A8" s="122"/>
      <c r="B8" s="123"/>
      <c r="C8" s="124"/>
      <c r="D8" s="125">
        <v>8073</v>
      </c>
      <c r="E8" s="126"/>
      <c r="F8" s="127">
        <v>31822</v>
      </c>
      <c r="G8" s="128"/>
      <c r="H8" s="129"/>
    </row>
    <row r="9" spans="1:8" x14ac:dyDescent="0.15">
      <c r="A9" s="110" t="s">
        <v>527</v>
      </c>
      <c r="B9" s="115"/>
      <c r="C9" s="116"/>
      <c r="D9" s="117">
        <v>39951</v>
      </c>
      <c r="E9" s="118"/>
      <c r="F9" s="119">
        <v>47278</v>
      </c>
      <c r="G9" s="120"/>
      <c r="H9" s="121"/>
    </row>
    <row r="10" spans="1:8" x14ac:dyDescent="0.15">
      <c r="A10" s="122"/>
      <c r="B10" s="123"/>
      <c r="C10" s="124"/>
      <c r="D10" s="125">
        <v>5539</v>
      </c>
      <c r="E10" s="126"/>
      <c r="F10" s="127">
        <v>24096</v>
      </c>
      <c r="G10" s="128"/>
      <c r="H10" s="129"/>
    </row>
    <row r="11" spans="1:8" x14ac:dyDescent="0.15">
      <c r="A11" s="110" t="s">
        <v>528</v>
      </c>
      <c r="B11" s="115"/>
      <c r="C11" s="116"/>
      <c r="D11" s="117">
        <v>30861</v>
      </c>
      <c r="E11" s="118"/>
      <c r="F11" s="119">
        <v>44504</v>
      </c>
      <c r="G11" s="120"/>
      <c r="H11" s="121"/>
    </row>
    <row r="12" spans="1:8" x14ac:dyDescent="0.15">
      <c r="A12" s="122"/>
      <c r="B12" s="123"/>
      <c r="C12" s="130"/>
      <c r="D12" s="125">
        <v>10300</v>
      </c>
      <c r="E12" s="126"/>
      <c r="F12" s="127">
        <v>25876</v>
      </c>
      <c r="G12" s="128"/>
      <c r="H12" s="129"/>
    </row>
    <row r="13" spans="1:8" x14ac:dyDescent="0.15">
      <c r="A13" s="110"/>
      <c r="B13" s="115"/>
      <c r="C13" s="131"/>
      <c r="D13" s="132">
        <v>31777</v>
      </c>
      <c r="E13" s="133"/>
      <c r="F13" s="134">
        <v>54575</v>
      </c>
      <c r="G13" s="135"/>
      <c r="H13" s="121"/>
    </row>
    <row r="14" spans="1:8" x14ac:dyDescent="0.15">
      <c r="A14" s="122"/>
      <c r="B14" s="123"/>
      <c r="C14" s="124"/>
      <c r="D14" s="125">
        <v>9728</v>
      </c>
      <c r="E14" s="126"/>
      <c r="F14" s="127">
        <v>27582</v>
      </c>
      <c r="G14" s="128"/>
      <c r="H14" s="129"/>
    </row>
    <row r="17" spans="1:11" x14ac:dyDescent="0.15">
      <c r="A17" s="106" t="s">
        <v>41</v>
      </c>
    </row>
    <row r="18" spans="1:11" x14ac:dyDescent="0.15">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x14ac:dyDescent="0.15">
      <c r="A19" s="136" t="s">
        <v>42</v>
      </c>
      <c r="B19" s="136">
        <f>ROUND(VALUE(SUBSTITUTE(実質収支比率等に係る経年分析!F$48,"▲","-")),2)</f>
        <v>6.79</v>
      </c>
      <c r="C19" s="136">
        <f>ROUND(VALUE(SUBSTITUTE(実質収支比率等に係る経年分析!G$48,"▲","-")),2)</f>
        <v>5.52</v>
      </c>
      <c r="D19" s="136">
        <f>ROUND(VALUE(SUBSTITUTE(実質収支比率等に係る経年分析!H$48,"▲","-")),2)</f>
        <v>6.38</v>
      </c>
      <c r="E19" s="136">
        <f>ROUND(VALUE(SUBSTITUTE(実質収支比率等に係る経年分析!I$48,"▲","-")),2)</f>
        <v>8.25</v>
      </c>
      <c r="F19" s="136">
        <f>ROUND(VALUE(SUBSTITUTE(実質収支比率等に係る経年分析!J$48,"▲","-")),2)</f>
        <v>6.32</v>
      </c>
    </row>
    <row r="20" spans="1:11" x14ac:dyDescent="0.15">
      <c r="A20" s="136" t="s">
        <v>43</v>
      </c>
      <c r="B20" s="136">
        <f>ROUND(VALUE(SUBSTITUTE(実質収支比率等に係る経年分析!F$47,"▲","-")),2)</f>
        <v>23.47</v>
      </c>
      <c r="C20" s="136">
        <f>ROUND(VALUE(SUBSTITUTE(実質収支比率等に係る経年分析!G$47,"▲","-")),2)</f>
        <v>24.86</v>
      </c>
      <c r="D20" s="136">
        <f>ROUND(VALUE(SUBSTITUTE(実質収支比率等に係る経年分析!H$47,"▲","-")),2)</f>
        <v>25.79</v>
      </c>
      <c r="E20" s="136">
        <f>ROUND(VALUE(SUBSTITUTE(実質収支比率等に係る経年分析!I$47,"▲","-")),2)</f>
        <v>25.38</v>
      </c>
      <c r="F20" s="136">
        <f>ROUND(VALUE(SUBSTITUTE(実質収支比率等に係る経年分析!J$47,"▲","-")),2)</f>
        <v>27.42</v>
      </c>
    </row>
    <row r="21" spans="1:11" x14ac:dyDescent="0.15">
      <c r="A21" s="136" t="s">
        <v>44</v>
      </c>
      <c r="B21" s="136">
        <f>IF(ISNUMBER(VALUE(SUBSTITUTE(実質収支比率等に係る経年分析!F$49,"▲","-"))),ROUND(VALUE(SUBSTITUTE(実質収支比率等に係る経年分析!F$49,"▲","-")),2),NA())</f>
        <v>2.14</v>
      </c>
      <c r="C21" s="136">
        <f>IF(ISNUMBER(VALUE(SUBSTITUTE(実質収支比率等に係る経年分析!G$49,"▲","-"))),ROUND(VALUE(SUBSTITUTE(実質収支比率等に係る経年分析!G$49,"▲","-")),2),NA())</f>
        <v>0.37</v>
      </c>
      <c r="D21" s="136">
        <f>IF(ISNUMBER(VALUE(SUBSTITUTE(実質収支比率等に係る経年分析!H$49,"▲","-"))),ROUND(VALUE(SUBSTITUTE(実質収支比率等に係る経年分析!H$49,"▲","-")),2),NA())</f>
        <v>1.44</v>
      </c>
      <c r="E21" s="136">
        <f>IF(ISNUMBER(VALUE(SUBSTITUTE(実質収支比率等に係る経年分析!I$49,"▲","-"))),ROUND(VALUE(SUBSTITUTE(実質収支比率等に係る経年分析!I$49,"▲","-")),2),NA())</f>
        <v>2.14</v>
      </c>
      <c r="F21" s="136">
        <f>IF(ISNUMBER(VALUE(SUBSTITUTE(実質収支比率等に係る経年分析!J$49,"▲","-"))),ROUND(VALUE(SUBSTITUTE(実質収支比率等に係る経年分析!J$49,"▲","-")),2),NA())</f>
        <v>0.09</v>
      </c>
    </row>
    <row r="24" spans="1:11" x14ac:dyDescent="0.15">
      <c r="A24" s="106" t="s">
        <v>45</v>
      </c>
    </row>
    <row r="25" spans="1:11" x14ac:dyDescent="0.15">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x14ac:dyDescent="0.15">
      <c r="A26" s="137"/>
      <c r="B26" s="137" t="s">
        <v>46</v>
      </c>
      <c r="C26" s="137" t="s">
        <v>47</v>
      </c>
      <c r="D26" s="137" t="s">
        <v>46</v>
      </c>
      <c r="E26" s="137" t="s">
        <v>47</v>
      </c>
      <c r="F26" s="137" t="s">
        <v>46</v>
      </c>
      <c r="G26" s="137" t="s">
        <v>47</v>
      </c>
      <c r="H26" s="137" t="s">
        <v>46</v>
      </c>
      <c r="I26" s="137" t="s">
        <v>47</v>
      </c>
      <c r="J26" s="137" t="s">
        <v>46</v>
      </c>
      <c r="K26" s="137" t="s">
        <v>47</v>
      </c>
    </row>
    <row r="27" spans="1:11" x14ac:dyDescent="0.15">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0.03</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0.1</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0.01</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v>
      </c>
    </row>
    <row r="28" spans="1:11" x14ac:dyDescent="0.15">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x14ac:dyDescent="0.15">
      <c r="A29" s="137" t="str">
        <f>IF(連結実質赤字比率に係る赤字・黒字の構成分析!C$41="",NA(),連結実質赤字比率に係る赤字・黒字の構成分析!C$41)</f>
        <v>農業集落排水事業特別会計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0.12</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0.06</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0.03</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0.05</v>
      </c>
    </row>
    <row r="30" spans="1:11" x14ac:dyDescent="0.15">
      <c r="A30" s="137" t="str">
        <f>IF(連結実質赤字比率に係る赤字・黒字の構成分析!C$40="",NA(),連結実質赤字比率に係る赤字・黒字の構成分析!C$40)</f>
        <v>介護保険特別会計（介護サービス事業勘定）</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0.02</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0.01</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0.01</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0.04</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7.0000000000000007E-2</v>
      </c>
    </row>
    <row r="31" spans="1:11" x14ac:dyDescent="0.15">
      <c r="A31" s="137" t="str">
        <f>IF(連結実質赤字比率に係る赤字・黒字の構成分析!C$39="",NA(),連結実質赤字比率に係る赤字・黒字の構成分析!C$39)</f>
        <v>公共下水道事業特別会計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0.39</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0.17</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0.02</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0.11</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7.0000000000000007E-2</v>
      </c>
    </row>
    <row r="32" spans="1:11" x14ac:dyDescent="0.15">
      <c r="A32" s="137" t="str">
        <f>IF(連結実質赤字比率に係る赤字・黒字の構成分析!C$38="",NA(),連結実質赤字比率に係る赤字・黒字の構成分析!C$38)</f>
        <v>住宅新築資金等貸付事業特別会計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0.16</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0.06</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0.05</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0.08</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0.13</v>
      </c>
    </row>
    <row r="33" spans="1:16" x14ac:dyDescent="0.15">
      <c r="A33" s="137" t="str">
        <f>IF(連結実質赤字比率に係る赤字・黒字の構成分析!C$37="",NA(),連結実質赤字比率に係る赤字・黒字の構成分析!C$37)</f>
        <v>介護保険特別会計（保険事業勘定）</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1.31</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1.06</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1.66</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0.59</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1.5</v>
      </c>
    </row>
    <row r="34" spans="1:16" x14ac:dyDescent="0.15">
      <c r="A34" s="137" t="str">
        <f>IF(連結実質赤字比率に係る赤字・黒字の構成分析!C$36="",NA(),連結実質赤字比率に係る赤字・黒字の構成分析!C$36)</f>
        <v>一般会計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6.62</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5.45</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6.32</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8.16</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6.18</v>
      </c>
    </row>
    <row r="35" spans="1:16" x14ac:dyDescent="0.15">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12.61</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12.24</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12.67</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13.12</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13.51</v>
      </c>
    </row>
    <row r="36" spans="1:16" x14ac:dyDescent="0.15">
      <c r="A36" s="137" t="str">
        <f>IF(連結実質赤字比率に係る赤字・黒字の構成分析!C$34="",NA(),連結実質赤字比率に係る赤字・黒字の構成分析!C$34)</f>
        <v>国民健康保険特別会計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1.03</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0.93</v>
      </c>
      <c r="F36" s="137">
        <f>IF(ROUND(VALUE(SUBSTITUTE(連結実質赤字比率に係る赤字・黒字の構成分析!H$34,"▲", "-")), 2) &lt; 0, ABS(ROUND(VALUE(SUBSTITUTE(連結実質赤字比率に係る赤字・黒字の構成分析!H$34,"▲", "-")), 2)), NA())</f>
        <v>0.15</v>
      </c>
      <c r="G36" s="137" t="e">
        <f>IF(ROUND(VALUE(SUBSTITUTE(連結実質赤字比率に係る赤字・黒字の構成分析!H$34,"▲", "-")), 2) &gt;= 0, ABS(ROUND(VALUE(SUBSTITUTE(連結実質赤字比率に係る赤字・黒字の構成分析!H$34,"▲", "-")), 2)), NA())</f>
        <v>#N/A</v>
      </c>
      <c r="H36" s="137">
        <f>IF(ROUND(VALUE(SUBSTITUTE(連結実質赤字比率に係る赤字・黒字の構成分析!I$34,"▲", "-")), 2) &lt; 0, ABS(ROUND(VALUE(SUBSTITUTE(連結実質赤字比率に係る赤字・黒字の構成分析!I$34,"▲", "-")), 2)), NA())</f>
        <v>0.9</v>
      </c>
      <c r="I36" s="137" t="e">
        <f>IF(ROUND(VALUE(SUBSTITUTE(連結実質赤字比率に係る赤字・黒字の構成分析!I$34,"▲", "-")), 2) &gt;= 0, ABS(ROUND(VALUE(SUBSTITUTE(連結実質赤字比率に係る赤字・黒字の構成分析!I$34,"▲", "-")), 2)), NA())</f>
        <v>#N/A</v>
      </c>
      <c r="J36" s="137">
        <f>IF(ROUND(VALUE(SUBSTITUTE(連結実質赤字比率に係る赤字・黒字の構成分析!J$34,"▲", "-")), 2) &lt; 0, ABS(ROUND(VALUE(SUBSTITUTE(連結実質赤字比率に係る赤字・黒字の構成分析!J$34,"▲", "-")), 2)), NA())</f>
        <v>0.28000000000000003</v>
      </c>
      <c r="K36" s="137" t="e">
        <f>IF(ROUND(VALUE(SUBSTITUTE(連結実質赤字比率に係る赤字・黒字の構成分析!J$34,"▲", "-")), 2) &gt;= 0, ABS(ROUND(VALUE(SUBSTITUTE(連結実質赤字比率に係る赤字・黒字の構成分析!J$34,"▲", "-")), 2)), NA())</f>
        <v>#N/A</v>
      </c>
    </row>
    <row r="39" spans="1:16" x14ac:dyDescent="0.15">
      <c r="A39" s="106" t="s">
        <v>48</v>
      </c>
    </row>
    <row r="40" spans="1:16" x14ac:dyDescent="0.15">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x14ac:dyDescent="0.15">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x14ac:dyDescent="0.15">
      <c r="A42" s="138" t="s">
        <v>51</v>
      </c>
      <c r="B42" s="138"/>
      <c r="C42" s="138"/>
      <c r="D42" s="138">
        <f>'実質公債費比率（分子）の構造'!K$52</f>
        <v>1696</v>
      </c>
      <c r="E42" s="138"/>
      <c r="F42" s="138"/>
      <c r="G42" s="138">
        <f>'実質公債費比率（分子）の構造'!L$52</f>
        <v>1725</v>
      </c>
      <c r="H42" s="138"/>
      <c r="I42" s="138"/>
      <c r="J42" s="138">
        <f>'実質公債費比率（分子）の構造'!M$52</f>
        <v>1758</v>
      </c>
      <c r="K42" s="138"/>
      <c r="L42" s="138"/>
      <c r="M42" s="138">
        <f>'実質公債費比率（分子）の構造'!N$52</f>
        <v>1726</v>
      </c>
      <c r="N42" s="138"/>
      <c r="O42" s="138"/>
      <c r="P42" s="138">
        <f>'実質公債費比率（分子）の構造'!O$52</f>
        <v>1738</v>
      </c>
    </row>
    <row r="43" spans="1:16" x14ac:dyDescent="0.15">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x14ac:dyDescent="0.15">
      <c r="A44" s="138" t="s">
        <v>53</v>
      </c>
      <c r="B44" s="138">
        <f>'実質公債費比率（分子）の構造'!K$50</f>
        <v>168</v>
      </c>
      <c r="C44" s="138"/>
      <c r="D44" s="138"/>
      <c r="E44" s="138">
        <f>'実質公債費比率（分子）の構造'!L$50</f>
        <v>165</v>
      </c>
      <c r="F44" s="138"/>
      <c r="G44" s="138"/>
      <c r="H44" s="138">
        <f>'実質公債費比率（分子）の構造'!M$50</f>
        <v>165</v>
      </c>
      <c r="I44" s="138"/>
      <c r="J44" s="138"/>
      <c r="K44" s="138">
        <f>'実質公債費比率（分子）の構造'!N$50</f>
        <v>165</v>
      </c>
      <c r="L44" s="138"/>
      <c r="M44" s="138"/>
      <c r="N44" s="138">
        <f>'実質公債費比率（分子）の構造'!O$50</f>
        <v>170</v>
      </c>
      <c r="O44" s="138"/>
      <c r="P44" s="138"/>
    </row>
    <row r="45" spans="1:16" x14ac:dyDescent="0.15">
      <c r="A45" s="138" t="s">
        <v>54</v>
      </c>
      <c r="B45" s="138">
        <f>'実質公債費比率（分子）の構造'!K$49</f>
        <v>342</v>
      </c>
      <c r="C45" s="138"/>
      <c r="D45" s="138"/>
      <c r="E45" s="138">
        <f>'実質公債費比率（分子）の構造'!L$49</f>
        <v>348</v>
      </c>
      <c r="F45" s="138"/>
      <c r="G45" s="138"/>
      <c r="H45" s="138">
        <f>'実質公債費比率（分子）の構造'!M$49</f>
        <v>301</v>
      </c>
      <c r="I45" s="138"/>
      <c r="J45" s="138"/>
      <c r="K45" s="138">
        <f>'実質公債費比率（分子）の構造'!N$49</f>
        <v>320</v>
      </c>
      <c r="L45" s="138"/>
      <c r="M45" s="138"/>
      <c r="N45" s="138">
        <f>'実質公債費比率（分子）の構造'!O$49</f>
        <v>279</v>
      </c>
      <c r="O45" s="138"/>
      <c r="P45" s="138"/>
    </row>
    <row r="46" spans="1:16" x14ac:dyDescent="0.15">
      <c r="A46" s="138" t="s">
        <v>55</v>
      </c>
      <c r="B46" s="138">
        <f>'実質公債費比率（分子）の構造'!K$48</f>
        <v>319</v>
      </c>
      <c r="C46" s="138"/>
      <c r="D46" s="138"/>
      <c r="E46" s="138">
        <f>'実質公債費比率（分子）の構造'!L$48</f>
        <v>395</v>
      </c>
      <c r="F46" s="138"/>
      <c r="G46" s="138"/>
      <c r="H46" s="138">
        <f>'実質公債費比率（分子）の構造'!M$48</f>
        <v>422</v>
      </c>
      <c r="I46" s="138"/>
      <c r="J46" s="138"/>
      <c r="K46" s="138">
        <f>'実質公債費比率（分子）の構造'!N$48</f>
        <v>450</v>
      </c>
      <c r="L46" s="138"/>
      <c r="M46" s="138"/>
      <c r="N46" s="138">
        <f>'実質公債費比率（分子）の構造'!O$48</f>
        <v>460</v>
      </c>
      <c r="O46" s="138"/>
      <c r="P46" s="138"/>
    </row>
    <row r="47" spans="1:16" x14ac:dyDescent="0.15">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x14ac:dyDescent="0.15">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x14ac:dyDescent="0.15">
      <c r="A49" s="138" t="s">
        <v>58</v>
      </c>
      <c r="B49" s="138">
        <f>'実質公債費比率（分子）の構造'!K$45</f>
        <v>1605</v>
      </c>
      <c r="C49" s="138"/>
      <c r="D49" s="138"/>
      <c r="E49" s="138">
        <f>'実質公債費比率（分子）の構造'!L$45</f>
        <v>1516</v>
      </c>
      <c r="F49" s="138"/>
      <c r="G49" s="138"/>
      <c r="H49" s="138">
        <f>'実質公債費比率（分子）の構造'!M$45</f>
        <v>1395</v>
      </c>
      <c r="I49" s="138"/>
      <c r="J49" s="138"/>
      <c r="K49" s="138">
        <f>'実質公債費比率（分子）の構造'!N$45</f>
        <v>1310</v>
      </c>
      <c r="L49" s="138"/>
      <c r="M49" s="138"/>
      <c r="N49" s="138">
        <f>'実質公債費比率（分子）の構造'!O$45</f>
        <v>1304</v>
      </c>
      <c r="O49" s="138"/>
      <c r="P49" s="138"/>
    </row>
    <row r="50" spans="1:16" x14ac:dyDescent="0.15">
      <c r="A50" s="138" t="s">
        <v>59</v>
      </c>
      <c r="B50" s="138" t="e">
        <f>NA()</f>
        <v>#N/A</v>
      </c>
      <c r="C50" s="138">
        <f>IF(ISNUMBER('実質公債費比率（分子）の構造'!K$53),'実質公債費比率（分子）の構造'!K$53,NA())</f>
        <v>738</v>
      </c>
      <c r="D50" s="138" t="e">
        <f>NA()</f>
        <v>#N/A</v>
      </c>
      <c r="E50" s="138" t="e">
        <f>NA()</f>
        <v>#N/A</v>
      </c>
      <c r="F50" s="138">
        <f>IF(ISNUMBER('実質公債費比率（分子）の構造'!L$53),'実質公債費比率（分子）の構造'!L$53,NA())</f>
        <v>699</v>
      </c>
      <c r="G50" s="138" t="e">
        <f>NA()</f>
        <v>#N/A</v>
      </c>
      <c r="H50" s="138" t="e">
        <f>NA()</f>
        <v>#N/A</v>
      </c>
      <c r="I50" s="138">
        <f>IF(ISNUMBER('実質公債費比率（分子）の構造'!M$53),'実質公債費比率（分子）の構造'!M$53,NA())</f>
        <v>525</v>
      </c>
      <c r="J50" s="138" t="e">
        <f>NA()</f>
        <v>#N/A</v>
      </c>
      <c r="K50" s="138" t="e">
        <f>NA()</f>
        <v>#N/A</v>
      </c>
      <c r="L50" s="138">
        <f>IF(ISNUMBER('実質公債費比率（分子）の構造'!N$53),'実質公債費比率（分子）の構造'!N$53,NA())</f>
        <v>519</v>
      </c>
      <c r="M50" s="138" t="e">
        <f>NA()</f>
        <v>#N/A</v>
      </c>
      <c r="N50" s="138" t="e">
        <f>NA()</f>
        <v>#N/A</v>
      </c>
      <c r="O50" s="138">
        <f>IF(ISNUMBER('実質公債費比率（分子）の構造'!O$53),'実質公債費比率（分子）の構造'!O$53,NA())</f>
        <v>475</v>
      </c>
      <c r="P50" s="138" t="e">
        <f>NA()</f>
        <v>#N/A</v>
      </c>
    </row>
    <row r="53" spans="1:16" x14ac:dyDescent="0.15">
      <c r="A53" s="106" t="s">
        <v>60</v>
      </c>
    </row>
    <row r="54" spans="1:16" x14ac:dyDescent="0.15">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x14ac:dyDescent="0.15">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x14ac:dyDescent="0.15">
      <c r="A56" s="137" t="s">
        <v>37</v>
      </c>
      <c r="B56" s="137"/>
      <c r="C56" s="137"/>
      <c r="D56" s="137">
        <f>'将来負担比率（分子）の構造'!I$52</f>
        <v>18476</v>
      </c>
      <c r="E56" s="137"/>
      <c r="F56" s="137"/>
      <c r="G56" s="137">
        <f>'将来負担比率（分子）の構造'!J$52</f>
        <v>18280</v>
      </c>
      <c r="H56" s="137"/>
      <c r="I56" s="137"/>
      <c r="J56" s="137">
        <f>'将来負担比率（分子）の構造'!K$52</f>
        <v>18324</v>
      </c>
      <c r="K56" s="137"/>
      <c r="L56" s="137"/>
      <c r="M56" s="137">
        <f>'将来負担比率（分子）の構造'!L$52</f>
        <v>18249</v>
      </c>
      <c r="N56" s="137"/>
      <c r="O56" s="137"/>
      <c r="P56" s="137">
        <f>'将来負担比率（分子）の構造'!M$52</f>
        <v>18240</v>
      </c>
    </row>
    <row r="57" spans="1:16" x14ac:dyDescent="0.15">
      <c r="A57" s="137" t="s">
        <v>36</v>
      </c>
      <c r="B57" s="137"/>
      <c r="C57" s="137"/>
      <c r="D57" s="137">
        <f>'将来負担比率（分子）の構造'!I$51</f>
        <v>920</v>
      </c>
      <c r="E57" s="137"/>
      <c r="F57" s="137"/>
      <c r="G57" s="137">
        <f>'将来負担比率（分子）の構造'!J$51</f>
        <v>873</v>
      </c>
      <c r="H57" s="137"/>
      <c r="I57" s="137"/>
      <c r="J57" s="137">
        <f>'将来負担比率（分子）の構造'!K$51</f>
        <v>831</v>
      </c>
      <c r="K57" s="137"/>
      <c r="L57" s="137"/>
      <c r="M57" s="137">
        <f>'将来負担比率（分子）の構造'!L$51</f>
        <v>792</v>
      </c>
      <c r="N57" s="137"/>
      <c r="O57" s="137"/>
      <c r="P57" s="137">
        <f>'将来負担比率（分子）の構造'!M$51</f>
        <v>746</v>
      </c>
    </row>
    <row r="58" spans="1:16" x14ac:dyDescent="0.15">
      <c r="A58" s="137" t="s">
        <v>35</v>
      </c>
      <c r="B58" s="137"/>
      <c r="C58" s="137"/>
      <c r="D58" s="137">
        <f>'将来負担比率（分子）の構造'!I$50</f>
        <v>5136</v>
      </c>
      <c r="E58" s="137"/>
      <c r="F58" s="137"/>
      <c r="G58" s="137">
        <f>'将来負担比率（分子）の構造'!J$50</f>
        <v>5334</v>
      </c>
      <c r="H58" s="137"/>
      <c r="I58" s="137"/>
      <c r="J58" s="137">
        <f>'将来負担比率（分子）の構造'!K$50</f>
        <v>5251</v>
      </c>
      <c r="K58" s="137"/>
      <c r="L58" s="137"/>
      <c r="M58" s="137">
        <f>'将来負担比率（分子）の構造'!L$50</f>
        <v>5612</v>
      </c>
      <c r="N58" s="137"/>
      <c r="O58" s="137"/>
      <c r="P58" s="137">
        <f>'将来負担比率（分子）の構造'!M$50</f>
        <v>6093</v>
      </c>
    </row>
    <row r="59" spans="1:16" x14ac:dyDescent="0.15">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x14ac:dyDescent="0.15">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x14ac:dyDescent="0.15">
      <c r="A61" s="137" t="s">
        <v>30</v>
      </c>
      <c r="B61" s="137">
        <f>'将来負担比率（分子）の構造'!I$46</f>
        <v>126</v>
      </c>
      <c r="C61" s="137"/>
      <c r="D61" s="137"/>
      <c r="E61" s="137">
        <f>'将来負担比率（分子）の構造'!J$46</f>
        <v>220</v>
      </c>
      <c r="F61" s="137"/>
      <c r="G61" s="137"/>
      <c r="H61" s="137">
        <f>'将来負担比率（分子）の構造'!K$46</f>
        <v>220</v>
      </c>
      <c r="I61" s="137"/>
      <c r="J61" s="137"/>
      <c r="K61" s="137">
        <f>'将来負担比率（分子）の構造'!L$46</f>
        <v>249</v>
      </c>
      <c r="L61" s="137"/>
      <c r="M61" s="137"/>
      <c r="N61" s="137">
        <f>'将来負担比率（分子）の構造'!M$46</f>
        <v>248</v>
      </c>
      <c r="O61" s="137"/>
      <c r="P61" s="137"/>
    </row>
    <row r="62" spans="1:16" x14ac:dyDescent="0.15">
      <c r="A62" s="137" t="s">
        <v>29</v>
      </c>
      <c r="B62" s="137">
        <f>'将来負担比率（分子）の構造'!I$45</f>
        <v>493</v>
      </c>
      <c r="C62" s="137"/>
      <c r="D62" s="137"/>
      <c r="E62" s="137">
        <f>'将来負担比率（分子）の構造'!J$45</f>
        <v>445</v>
      </c>
      <c r="F62" s="137"/>
      <c r="G62" s="137"/>
      <c r="H62" s="137">
        <f>'将来負担比率（分子）の構造'!K$45</f>
        <v>12</v>
      </c>
      <c r="I62" s="137"/>
      <c r="J62" s="137"/>
      <c r="K62" s="137" t="str">
        <f>'将来負担比率（分子）の構造'!L$45</f>
        <v>-</v>
      </c>
      <c r="L62" s="137"/>
      <c r="M62" s="137"/>
      <c r="N62" s="137" t="str">
        <f>'将来負担比率（分子）の構造'!M$45</f>
        <v>-</v>
      </c>
      <c r="O62" s="137"/>
      <c r="P62" s="137"/>
    </row>
    <row r="63" spans="1:16" x14ac:dyDescent="0.15">
      <c r="A63" s="137" t="s">
        <v>28</v>
      </c>
      <c r="B63" s="137">
        <f>'将来負担比率（分子）の構造'!I$44</f>
        <v>2869</v>
      </c>
      <c r="C63" s="137"/>
      <c r="D63" s="137"/>
      <c r="E63" s="137">
        <f>'将来負担比率（分子）の構造'!J$44</f>
        <v>2088</v>
      </c>
      <c r="F63" s="137"/>
      <c r="G63" s="137"/>
      <c r="H63" s="137">
        <f>'将来負担比率（分子）の構造'!K$44</f>
        <v>1591</v>
      </c>
      <c r="I63" s="137"/>
      <c r="J63" s="137"/>
      <c r="K63" s="137">
        <f>'将来負担比率（分子）の構造'!L$44</f>
        <v>1251</v>
      </c>
      <c r="L63" s="137"/>
      <c r="M63" s="137"/>
      <c r="N63" s="137">
        <f>'将来負担比率（分子）の構造'!M$44</f>
        <v>867</v>
      </c>
      <c r="O63" s="137"/>
      <c r="P63" s="137"/>
    </row>
    <row r="64" spans="1:16" x14ac:dyDescent="0.15">
      <c r="A64" s="137" t="s">
        <v>27</v>
      </c>
      <c r="B64" s="137">
        <f>'将来負担比率（分子）の構造'!I$43</f>
        <v>4591</v>
      </c>
      <c r="C64" s="137"/>
      <c r="D64" s="137"/>
      <c r="E64" s="137">
        <f>'将来負担比率（分子）の構造'!J$43</f>
        <v>5610</v>
      </c>
      <c r="F64" s="137"/>
      <c r="G64" s="137"/>
      <c r="H64" s="137">
        <f>'将来負担比率（分子）の構造'!K$43</f>
        <v>5575</v>
      </c>
      <c r="I64" s="137"/>
      <c r="J64" s="137"/>
      <c r="K64" s="137">
        <f>'将来負担比率（分子）の構造'!L$43</f>
        <v>6063</v>
      </c>
      <c r="L64" s="137"/>
      <c r="M64" s="137"/>
      <c r="N64" s="137">
        <f>'将来負担比率（分子）の構造'!M$43</f>
        <v>5988</v>
      </c>
      <c r="O64" s="137"/>
      <c r="P64" s="137"/>
    </row>
    <row r="65" spans="1:16" x14ac:dyDescent="0.15">
      <c r="A65" s="137" t="s">
        <v>26</v>
      </c>
      <c r="B65" s="137">
        <f>'将来負担比率（分子）の構造'!I$42</f>
        <v>14</v>
      </c>
      <c r="C65" s="137"/>
      <c r="D65" s="137"/>
      <c r="E65" s="137">
        <f>'将来負担比率（分子）の構造'!J$42</f>
        <v>13</v>
      </c>
      <c r="F65" s="137"/>
      <c r="G65" s="137"/>
      <c r="H65" s="137">
        <f>'将来負担比率（分子）の構造'!K$42</f>
        <v>11</v>
      </c>
      <c r="I65" s="137"/>
      <c r="J65" s="137"/>
      <c r="K65" s="137">
        <f>'将来負担比率（分子）の構造'!L$42</f>
        <v>9</v>
      </c>
      <c r="L65" s="137"/>
      <c r="M65" s="137"/>
      <c r="N65" s="137">
        <f>'将来負担比率（分子）の構造'!M$42</f>
        <v>8</v>
      </c>
      <c r="O65" s="137"/>
      <c r="P65" s="137"/>
    </row>
    <row r="66" spans="1:16" x14ac:dyDescent="0.15">
      <c r="A66" s="137" t="s">
        <v>25</v>
      </c>
      <c r="B66" s="137">
        <f>'将来負担比率（分子）の構造'!I$41</f>
        <v>13109</v>
      </c>
      <c r="C66" s="137"/>
      <c r="D66" s="137"/>
      <c r="E66" s="137">
        <f>'将来負担比率（分子）の構造'!J$41</f>
        <v>13212</v>
      </c>
      <c r="F66" s="137"/>
      <c r="G66" s="137"/>
      <c r="H66" s="137">
        <f>'将来負担比率（分子）の構造'!K$41</f>
        <v>13768</v>
      </c>
      <c r="I66" s="137"/>
      <c r="J66" s="137"/>
      <c r="K66" s="137">
        <f>'将来負担比率（分子）の構造'!L$41</f>
        <v>14449</v>
      </c>
      <c r="L66" s="137"/>
      <c r="M66" s="137"/>
      <c r="N66" s="137">
        <f>'将来負担比率（分子）の構造'!M$41</f>
        <v>14765</v>
      </c>
      <c r="O66" s="137"/>
      <c r="P66" s="137"/>
    </row>
    <row r="67" spans="1:16" x14ac:dyDescent="0.15">
      <c r="A67" s="137" t="s">
        <v>63</v>
      </c>
      <c r="B67" s="137" t="e">
        <f>NA()</f>
        <v>#N/A</v>
      </c>
      <c r="C67" s="137">
        <f>IF(ISNUMBER('将来負担比率（分子）の構造'!I$53), IF('将来負担比率（分子）の構造'!I$53 &lt; 0, 0, '将来負担比率（分子）の構造'!I$53), NA())</f>
        <v>0</v>
      </c>
      <c r="D67" s="137" t="e">
        <f>NA()</f>
        <v>#N/A</v>
      </c>
      <c r="E67" s="137" t="e">
        <f>NA()</f>
        <v>#N/A</v>
      </c>
      <c r="F67" s="137">
        <f>IF(ISNUMBER('将来負担比率（分子）の構造'!J$53), IF('将来負担比率（分子）の構造'!J$53 &lt; 0, 0, '将来負担比率（分子）の構造'!J$53), NA())</f>
        <v>0</v>
      </c>
      <c r="G67" s="137" t="e">
        <f>NA()</f>
        <v>#N/A</v>
      </c>
      <c r="H67" s="137" t="e">
        <f>NA()</f>
        <v>#N/A</v>
      </c>
      <c r="I67" s="137">
        <f>IF(ISNUMBER('将来負担比率（分子）の構造'!K$53), IF('将来負担比率（分子）の構造'!K$53 &lt; 0, 0, '将来負担比率（分子）の構造'!K$53), NA())</f>
        <v>0</v>
      </c>
      <c r="J67" s="137" t="e">
        <f>NA()</f>
        <v>#N/A</v>
      </c>
      <c r="K67" s="137" t="e">
        <f>NA()</f>
        <v>#N/A</v>
      </c>
      <c r="L67" s="137">
        <f>IF(ISNUMBER('将来負担比率（分子）の構造'!L$53), IF('将来負担比率（分子）の構造'!L$53 &lt; 0, 0, '将来負担比率（分子）の構造'!L$53), NA())</f>
        <v>0</v>
      </c>
      <c r="M67" s="137" t="e">
        <f>NA()</f>
        <v>#N/A</v>
      </c>
      <c r="N67" s="137" t="e">
        <f>NA()</f>
        <v>#N/A</v>
      </c>
      <c r="O67" s="137">
        <f>IF(ISNUMBER('将来負担比率（分子）の構造'!M$53), IF('将来負担比率（分子）の構造'!M$53 &lt; 0, 0, '将来負担比率（分子）の構造'!M$53), NA())</f>
        <v>0</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2018-03-02T02:57:44Z</cp:lastPrinted>
  <dcterms:created xsi:type="dcterms:W3CDTF">2018-01-24T06:17:26Z</dcterms:created>
  <dcterms:modified xsi:type="dcterms:W3CDTF">2018-12-06T04:11:52Z</dcterms:modified>
  <cp:category/>
</cp:coreProperties>
</file>